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9" documentId="120_S{2AC9BD13-BADA-5192-A53E-5A8FF88502F6}" xr6:coauthVersionLast="47" xr6:coauthVersionMax="47" xr10:uidLastSave="{4C0DCAFD-6A68-475A-AE48-857724C669F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<sst xmlns="http://schemas.openxmlformats.org/spreadsheetml/2006/main" count="180287" uniqueCount="39127">
  <si>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</si>
  <si>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</si>
  <si>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</si>
  <si>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</si>
  <si>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</si>
  <si>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</si>
  <si>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</si>
  <si>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</si>
  <si>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</si>
  <si>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</si>
  <si>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</si>
  <si>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</si>
  <si>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</si>
  <si>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</si>
  <si>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</si>
  <si>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</si>
  <si>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</si>
  <si>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</si>
  <si>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</si>
  <si>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</si>
  <si>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</si>
  <si>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</si>
  <si>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</si>
  <si>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</si>
  <si>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</si>
  <si>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</si>
  <si>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</si>
  <si>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</si>
  <si>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</si>
  <si>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</si>
  <si>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</si>
  <si>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</si>
  <si>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</si>
  <si>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</si>
  <si>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</si>
  <si>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</si>
  <si>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</si>
  <si>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</si>
  <si>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</si>
  <si>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</si>
  <si>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</si>
  <si>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</si>
  <si>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</si>
  <si>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</si>
  <si>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</si>
  <si>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</si>
  <si>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</si>
  <si>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</si>
  <si>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</si>
  <si>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</si>
  <si>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</si>
  <si>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</si>
  <si>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</si>
  <si>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</si>
  <si>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</si>
  <si>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</si>
  <si>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</si>
  <si>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</si>
  <si>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</si>
  <si>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</si>
  <si>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</si>
  <si>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</si>
  <si>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</si>
  <si>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</si>
  <si>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</si>
  <si>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</si>
  <si>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</si>
  <si>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</si>
  <si>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</si>
  <si>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</si>
  <si>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</si>
  <si>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</si>
  <si>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</si>
  <si>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</si>
  <si>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</si>
  <si>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</si>
  <si>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</si>
  <si>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</si>
  <si>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</si>
  <si>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</si>
  <si>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</si>
  <si>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</si>
  <si>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</si>
  <si>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</si>
  <si>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</si>
  <si>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</si>
  <si>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</si>
  <si>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</si>
  <si>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</si>
  <si>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</si>
  <si>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</si>
  <si>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</si>
  <si>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</si>
  <si>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</si>
  <si>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</si>
  <si>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</si>
  <si>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</si>
  <si>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</si>
  <si>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</si>
  <si>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</si>
  <si>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</si>
  <si>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</si>
  <si>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</si>
  <si>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</si>
  <si>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</si>
  <si>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</si>
  <si>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</si>
  <si>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</si>
  <si>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</si>
  <si>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</si>
  <si>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</si>
  <si>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</si>
  <si>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</si>
  <si>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</si>
  <si>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</si>
  <si>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</si>
  <si>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</si>
  <si>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</si>
  <si>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</si>
  <si>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</si>
  <si>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</si>
  <si>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</si>
  <si>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</si>
  <si>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</si>
  <si>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</si>
  <si>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</si>
  <si>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</si>
  <si>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</si>
  <si>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</si>
  <si>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</si>
  <si>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</si>
  <si>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</si>
  <si>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</si>
  <si>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</si>
  <si>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</si>
  <si>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</si>
  <si>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</si>
  <si>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</si>
  <si>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</si>
  <si>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</si>
  <si>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</si>
  <si>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</si>
  <si>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</si>
  <si>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</si>
  <si>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</si>
  <si>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</si>
  <si>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</si>
  <si>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</si>
  <si>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</si>
  <si>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</si>
  <si>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</si>
  <si>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</si>
  <si>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</si>
  <si>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</si>
  <si>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</si>
  <si>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</si>
  <si>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</si>
  <si>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</si>
  <si>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</si>
  <si>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</si>
  <si>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</si>
  <si>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</si>
  <si>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</si>
  <si>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</si>
  <si>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</si>
  <si>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</si>
  <si>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</si>
  <si>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</si>
  <si>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</si>
  <si>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</si>
  <si>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</si>
  <si>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</si>
  <si>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</si>
  <si>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</si>
  <si>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</si>
  <si>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</si>
  <si>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</si>
  <si>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</si>
  <si>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</si>
  <si>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</si>
  <si>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</si>
  <si>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</si>
  <si>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</si>
  <si>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</si>
  <si>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</si>
  <si>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</si>
  <si>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</si>
  <si>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</si>
  <si>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</si>
  <si>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</si>
  <si>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</si>
  <si>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</si>
  <si>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</si>
  <si>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</si>
  <si>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</si>
  <si>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</si>
  <si>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</si>
  <si>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</si>
  <si>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</si>
  <si>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</si>
  <si>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</si>
  <si>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</si>
  <si>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</si>
  <si>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</si>
  <si>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</si>
  <si>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</si>
  <si>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</si>
  <si>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</si>
  <si>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</si>
  <si>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</si>
  <si>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</si>
  <si>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</si>
  <si>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</si>
  <si>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</si>
  <si>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</si>
  <si>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</si>
  <si>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</si>
  <si>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</si>
  <si>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</si>
  <si>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</si>
  <si>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</si>
  <si>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</si>
  <si>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</si>
  <si>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</si>
  <si>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</si>
  <si>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</si>
  <si>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</si>
  <si>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</si>
  <si>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</si>
  <si>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</si>
  <si>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</si>
  <si>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</si>
  <si>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</si>
  <si>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</si>
  <si>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</si>
  <si>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</si>
  <si>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</si>
  <si>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</si>
  <si>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</si>
  <si>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</si>
  <si>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</si>
  <si>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</si>
  <si>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</si>
  <si>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</si>
  <si>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</si>
  <si>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</si>
  <si>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</si>
  <si>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</si>
  <si>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</si>
  <si>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</si>
  <si>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</si>
  <si>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</si>
  <si>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</si>
  <si>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</si>
  <si>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</si>
  <si>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</si>
  <si>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</si>
  <si>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</si>
  <si>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</si>
  <si>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</si>
  <si>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</si>
  <si>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</si>
  <si>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</si>
  <si>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</si>
  <si>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</si>
  <si>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</si>
  <si>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</si>
  <si>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</si>
  <si>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</si>
  <si>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</si>
  <si>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</si>
  <si>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</si>
  <si>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</si>
  <si>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</si>
  <si>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</si>
  <si>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</si>
  <si>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</si>
  <si>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</si>
  <si>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</si>
  <si>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</si>
  <si>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</si>
  <si>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</si>
  <si>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</si>
  <si>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</si>
  <si>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</si>
  <si>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</si>
  <si>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</si>
  <si>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</si>
  <si>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</si>
  <si>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</si>
  <si>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</si>
  <si>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</si>
  <si>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</si>
  <si>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</si>
  <si>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</si>
  <si>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</si>
  <si>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</si>
  <si>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</si>
  <si>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</si>
  <si>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</si>
  <si>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</si>
  <si>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</si>
  <si>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</si>
  <si>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</si>
  <si>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</si>
  <si>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</si>
  <si>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</si>
  <si>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</si>
  <si>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</si>
  <si>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</si>
  <si>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</si>
  <si>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</si>
  <si>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</si>
  <si>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</si>
  <si>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</si>
  <si>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</si>
  <si>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</si>
  <si>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</si>
  <si>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</si>
  <si>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</si>
  <si>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</si>
  <si>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</si>
  <si>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</si>
  <si>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</si>
  <si>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</si>
  <si>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</si>
  <si>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</si>
  <si>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</si>
  <si>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</si>
  <si>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</si>
  <si>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</si>
  <si>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</si>
  <si>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</si>
  <si>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</si>
  <si>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</si>
  <si>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</si>
  <si>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</si>
  <si>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</si>
  <si>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</si>
  <si>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</si>
  <si>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</si>
  <si>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</si>
  <si>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</si>
  <si>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</si>
  <si>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</si>
  <si>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</si>
  <si>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</si>
  <si>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</si>
  <si>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</si>
  <si>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</si>
  <si>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</si>
  <si>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</si>
  <si>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</si>
  <si>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</si>
  <si>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</si>
  <si>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</si>
  <si>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</si>
  <si>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</si>
  <si>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</si>
  <si>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</si>
  <si>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</si>
  <si>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</si>
  <si>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</si>
  <si>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</si>
  <si>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</si>
  <si>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</si>
  <si>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</si>
  <si>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</si>
  <si>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</si>
  <si>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</si>
  <si>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</si>
  <si>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</si>
  <si>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</si>
  <si>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</si>
  <si>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</si>
  <si>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</si>
  <si>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</si>
  <si>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</si>
  <si>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</si>
  <si>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</si>
  <si>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</si>
  <si>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</si>
  <si>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</si>
  <si>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</si>
  <si>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</si>
  <si>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</si>
  <si>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</si>
  <si>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</si>
  <si>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</si>
  <si>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</si>
  <si>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</si>
  <si>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</si>
  <si>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</si>
  <si>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</si>
  <si>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</si>
  <si>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</si>
  <si>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</si>
  <si>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</si>
  <si>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</si>
  <si>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</si>
  <si>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</si>
  <si>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</si>
  <si>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</si>
  <si>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</si>
  <si>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</si>
  <si>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</si>
  <si>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</si>
  <si>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</si>
  <si>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</si>
  <si>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</si>
  <si>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</si>
  <si>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</si>
  <si>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</si>
  <si>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</si>
  <si>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</si>
  <si>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</si>
  <si>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</si>
  <si>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</si>
  <si>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</si>
  <si>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</si>
  <si>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</si>
  <si>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</si>
  <si>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</si>
  <si>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</si>
  <si>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</si>
  <si>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</si>
  <si>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</si>
  <si>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</si>
  <si>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</si>
  <si>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</si>
  <si>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</si>
  <si>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</si>
  <si>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</si>
  <si>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</si>
  <si>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</si>
  <si>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</si>
  <si>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</si>
  <si>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</si>
  <si>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</si>
  <si>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</si>
  <si>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</si>
  <si>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</si>
  <si>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</si>
  <si>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</si>
  <si>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</si>
  <si>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</si>
  <si>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</si>
  <si>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</si>
  <si>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</si>
  <si>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</si>
  <si>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</si>
  <si>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</si>
  <si>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</si>
  <si>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</si>
  <si>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</si>
  <si>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</si>
  <si>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</si>
  <si>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</si>
  <si>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</si>
  <si>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</si>
  <si>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</si>
  <si>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</si>
  <si>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</si>
  <si>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</si>
  <si>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</si>
  <si>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</si>
  <si>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</si>
  <si>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</si>
  <si>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</si>
  <si>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</si>
  <si>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</si>
  <si>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</si>
  <si>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</si>
  <si>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</si>
  <si>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</si>
  <si>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</si>
  <si>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</si>
  <si>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</si>
  <si>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</si>
  <si>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</si>
  <si>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</si>
  <si>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</si>
  <si>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</si>
  <si>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</si>
  <si>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</si>
  <si>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</si>
  <si>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</si>
  <si>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</si>
  <si>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</si>
  <si>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</si>
  <si>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</si>
  <si>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</si>
  <si>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</si>
  <si>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</si>
  <si>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</si>
  <si>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</si>
  <si>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</si>
  <si>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</si>
  <si>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</si>
  <si>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</si>
  <si>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</si>
  <si>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</si>
  <si>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</si>
  <si>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</si>
  <si>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</si>
  <si>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</si>
  <si>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</si>
  <si>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</si>
  <si>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</si>
  <si>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</si>
  <si>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</si>
  <si>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</si>
  <si>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</si>
  <si>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</si>
  <si>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</si>
  <si>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</si>
  <si>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</si>
  <si>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</si>
  <si>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</si>
  <si>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</si>
  <si>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</si>
  <si>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</si>
  <si>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</si>
  <si>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</si>
  <si>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</si>
  <si>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</si>
  <si>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</si>
  <si>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</si>
  <si>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</si>
  <si>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</si>
  <si>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</si>
  <si>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</si>
  <si>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</si>
  <si>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</si>
  <si>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</si>
  <si>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</si>
  <si>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</si>
  <si>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</si>
  <si>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</si>
  <si>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</si>
  <si>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</si>
  <si>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</si>
  <si>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</si>
  <si>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</si>
  <si>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</si>
  <si>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</si>
  <si>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</si>
  <si>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</si>
  <si>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</si>
  <si>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</si>
  <si>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</si>
  <si>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</si>
  <si>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</si>
  <si>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</si>
  <si>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</si>
  <si>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</si>
  <si>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</si>
  <si>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</si>
  <si>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</si>
  <si>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</si>
  <si>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</si>
  <si>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</si>
  <si>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</si>
  <si>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</si>
  <si>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</si>
  <si>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</si>
  <si>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</si>
  <si>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</si>
  <si>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</si>
  <si>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</si>
  <si>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</si>
  <si>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</si>
  <si>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</si>
  <si>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</si>
  <si>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</si>
  <si>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</si>
  <si>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</si>
  <si>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</si>
  <si>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</si>
  <si>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</si>
  <si>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</si>
  <si>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</si>
  <si>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</si>
  <si>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</si>
  <si>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</si>
  <si>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</si>
  <si>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</si>
  <si>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</si>
  <si>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</si>
  <si>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</si>
  <si>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</si>
  <si>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</si>
  <si>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</si>
  <si>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</si>
  <si>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</si>
  <si>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</si>
  <si>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</si>
  <si>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</si>
  <si>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</si>
  <si>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</si>
  <si>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</si>
  <si>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</si>
  <si>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</si>
  <si>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</si>
  <si>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</si>
  <si>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</si>
  <si>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</si>
  <si>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</si>
  <si>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</si>
  <si>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</si>
  <si>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</si>
  <si>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</si>
  <si>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</si>
  <si>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</si>
  <si>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</si>
  <si>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</si>
  <si>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</si>
  <si>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</si>
  <si>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</si>
  <si>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</si>
  <si>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</si>
  <si>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</si>
  <si>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</si>
  <si>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</si>
  <si>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</si>
  <si>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</si>
  <si>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</si>
  <si>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</si>
  <si>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</si>
  <si>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</si>
  <si>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</si>
  <si>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</si>
  <si>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</si>
  <si>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</si>
  <si>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</si>
  <si>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</si>
  <si>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</si>
  <si>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</si>
  <si>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</si>
  <si>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</si>
  <si>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</si>
  <si>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</si>
  <si>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</si>
  <si>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</si>
  <si>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</si>
  <si>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</si>
  <si>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</si>
  <si>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</si>
  <si>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</si>
  <si>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</si>
  <si>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</si>
  <si>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</si>
  <si>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</si>
  <si>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</si>
  <si>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</si>
  <si>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</si>
  <si>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</si>
  <si>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</si>
  <si>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</si>
  <si>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</si>
  <si>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</si>
  <si>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</si>
  <si>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</si>
  <si>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</si>
  <si>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</si>
  <si>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</si>
  <si>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</si>
  <si>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</si>
  <si>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</si>
  <si>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</si>
  <si>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</si>
  <si>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</si>
  <si>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</si>
  <si>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</si>
  <si>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</si>
  <si>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</si>
  <si>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</si>
  <si>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</si>
  <si>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</si>
  <si>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</si>
  <si>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</si>
  <si>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</si>
  <si>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</si>
  <si>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</si>
  <si>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</si>
  <si>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</si>
  <si>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</si>
  <si>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</si>
  <si>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</si>
  <si>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</si>
  <si>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</si>
  <si>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</si>
  <si>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</si>
  <si>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</si>
  <si>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</si>
  <si>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</si>
  <si>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</si>
  <si>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</si>
  <si>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</si>
  <si>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</si>
  <si>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</si>
  <si>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</si>
  <si>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</si>
  <si>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</si>
  <si>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</si>
  <si>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</si>
  <si>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</si>
  <si>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</si>
  <si>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</si>
  <si>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</si>
  <si>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</si>
  <si>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</si>
  <si>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</si>
  <si>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</si>
  <si>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</si>
  <si>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</si>
  <si>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</si>
  <si>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</si>
  <si>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</si>
  <si>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</si>
  <si>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</si>
  <si>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</si>
  <si>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</si>
  <si>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</si>
  <si>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</si>
  <si>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</si>
  <si>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</si>
  <si>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</si>
  <si>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</si>
  <si>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</si>
  <si>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</si>
  <si>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</si>
  <si>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</si>
  <si>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</si>
  <si>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</si>
  <si>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</si>
  <si>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</si>
  <si>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</si>
  <si>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</si>
  <si>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</si>
  <si>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</si>
  <si>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</si>
  <si>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</si>
  <si>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</si>
  <si>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</si>
  <si>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</si>
  <si>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</si>
  <si>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</si>
  <si>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</si>
  <si>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</si>
  <si>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</si>
  <si>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</si>
  <si>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</si>
  <si>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</si>
  <si>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</si>
  <si>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</si>
  <si>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</si>
  <si>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</si>
  <si>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</si>
  <si>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</si>
  <si>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</si>
  <si>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</si>
  <si>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</si>
  <si>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</si>
  <si>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</si>
  <si>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</si>
  <si>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</si>
  <si>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</si>
  <si>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</si>
  <si>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</si>
  <si>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</si>
  <si>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</si>
  <si>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</si>
  <si>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</si>
  <si>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</si>
  <si>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</si>
  <si>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</si>
  <si>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</si>
  <si>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</si>
  <si>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</si>
  <si>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</si>
  <si>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</si>
  <si>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</si>
  <si>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</si>
  <si>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</si>
  <si>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</si>
  <si>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</si>
  <si>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</si>
  <si>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</si>
  <si>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</si>
  <si>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</si>
  <si>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</si>
  <si>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</si>
  <si>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</si>
  <si>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</si>
  <si>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</si>
  <si>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</si>
  <si>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</si>
  <si>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</si>
  <si>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</si>
  <si>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</si>
  <si>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</si>
  <si>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</si>
  <si>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</si>
  <si>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</si>
  <si>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</si>
  <si>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</si>
  <si>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</si>
  <si>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</si>
  <si>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</si>
  <si>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</si>
  <si>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</si>
  <si>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</si>
  <si>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</si>
  <si>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</si>
  <si>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</si>
  <si>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</si>
  <si>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</si>
  <si>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</si>
  <si>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</si>
  <si>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</si>
  <si>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</si>
  <si>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</si>
  <si>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</si>
  <si>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</si>
  <si>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</si>
  <si>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</si>
  <si>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</si>
  <si>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</si>
  <si>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</si>
  <si>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</si>
  <si>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</si>
  <si>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</si>
  <si>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</si>
  <si>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</si>
  <si>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</si>
  <si>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</si>
  <si>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</si>
  <si>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</si>
  <si>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</si>
  <si>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</si>
  <si>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</si>
  <si>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</si>
  <si>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</si>
  <si>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</si>
  <si>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</si>
  <si>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</si>
  <si>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</si>
  <si>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</si>
  <si>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</si>
  <si>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</si>
  <si>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</si>
  <si>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</si>
  <si>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</si>
  <si>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</si>
  <si>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</si>
  <si>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</si>
  <si>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</si>
  <si>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</si>
  <si>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</si>
  <si>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</si>
  <si>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</si>
  <si>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</si>
  <si>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</si>
  <si>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</si>
  <si>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</si>
  <si>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</si>
  <si>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</si>
  <si>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</si>
  <si>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</si>
  <si>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</si>
  <si>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</si>
  <si>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</si>
  <si>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</si>
  <si>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</si>
  <si>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</si>
  <si>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</si>
  <si>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</si>
  <si>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</si>
  <si>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</si>
  <si>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</si>
  <si>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</si>
  <si>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</si>
  <si>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</si>
  <si>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</si>
  <si>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</si>
  <si>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</si>
  <si>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</si>
  <si>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</si>
  <si>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</si>
  <si>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</si>
  <si>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</si>
  <si>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</si>
  <si>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</si>
  <si>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</si>
  <si>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</si>
  <si>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</si>
  <si>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</si>
  <si>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</si>
  <si>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</si>
  <si>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</si>
  <si>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</si>
  <si>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</si>
  <si>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</si>
  <si>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</si>
  <si>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</si>
  <si>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</si>
  <si>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</si>
  <si>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</si>
  <si>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</si>
  <si>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</si>
  <si>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</si>
  <si>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</si>
  <si>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</si>
  <si>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</si>
  <si>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</si>
  <si>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</si>
  <si>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</si>
  <si>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</si>
  <si>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</si>
  <si>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</si>
  <si>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</si>
  <si>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</si>
  <si>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</si>
  <si>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</si>
  <si>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</si>
  <si>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</si>
  <si>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</si>
  <si>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</si>
  <si>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</si>
  <si>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</si>
  <si>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</si>
  <si>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</si>
  <si>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</si>
  <si>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</si>
  <si>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</si>
  <si>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</si>
  <si>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</si>
  <si>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</si>
  <si>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</si>
  <si>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</si>
  <si>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</si>
  <si>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</si>
  <si>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</si>
  <si>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</si>
  <si>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</si>
  <si>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</si>
  <si>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</si>
  <si>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</si>
  <si>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</si>
  <si>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</si>
  <si>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</si>
  <si>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</si>
  <si>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</si>
  <si>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</si>
  <si>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</si>
  <si>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</si>
  <si>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</si>
  <si>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</si>
  <si>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</si>
  <si>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</si>
  <si>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</si>
  <si>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</si>
  <si>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</si>
  <si>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</si>
  <si>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</si>
  <si>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</si>
  <si>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</si>
  <si>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</si>
  <si>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</si>
  <si>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</si>
  <si>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</si>
  <si>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</si>
  <si>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</si>
  <si>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</si>
  <si>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</si>
  <si>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</si>
  <si>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</si>
  <si>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</si>
  <si>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</si>
  <si>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</si>
  <si>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</si>
  <si>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</si>
  <si>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</si>
  <si>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</si>
  <si>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</si>
  <si>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</si>
  <si>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</si>
  <si>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</si>
  <si>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</si>
  <si>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</si>
  <si>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</si>
  <si>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</si>
  <si>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</si>
  <si>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</si>
  <si>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</si>
  <si>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</si>
  <si>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</si>
  <si>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</si>
  <si>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</si>
  <si>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</si>
  <si>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</si>
  <si>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</si>
  <si>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</si>
  <si>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</si>
  <si>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</si>
  <si>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</si>
  <si>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</si>
  <si>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</si>
  <si>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</si>
  <si>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</si>
  <si>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</si>
  <si>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</si>
  <si>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</si>
  <si>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</si>
  <si>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</si>
  <si>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</si>
  <si>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</si>
  <si>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</si>
  <si>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</si>
  <si>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</si>
  <si>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</si>
  <si>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</si>
  <si>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</si>
  <si>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</si>
  <si>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</si>
  <si>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</si>
  <si>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</si>
  <si>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</si>
  <si>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</si>
  <si>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</si>
  <si>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</si>
  <si>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</si>
  <si>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</si>
  <si>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</si>
  <si>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</si>
  <si>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</si>
  <si>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</si>
  <si>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</si>
  <si>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</si>
  <si>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</si>
  <si>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</si>
  <si>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</si>
  <si>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</si>
  <si>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</si>
  <si>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</si>
  <si>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</si>
  <si>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</si>
  <si>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</si>
  <si>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</si>
  <si>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</si>
  <si>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</si>
  <si>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</si>
  <si>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</si>
  <si>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</si>
  <si>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</si>
  <si>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</si>
  <si>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</si>
  <si>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</si>
  <si>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</si>
  <si>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</si>
  <si>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</si>
  <si>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</si>
  <si>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</si>
  <si>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</si>
  <si>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</si>
  <si>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</si>
  <si>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</si>
  <si>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</si>
  <si>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</si>
  <si>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</si>
  <si>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</si>
  <si>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</si>
  <si>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</si>
  <si>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</si>
  <si>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</si>
  <si>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</si>
  <si>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</si>
  <si>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</si>
  <si>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</si>
  <si>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</si>
  <si>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</si>
  <si>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</si>
  <si>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</si>
  <si>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</si>
  <si>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</si>
  <si>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</si>
  <si>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</si>
  <si>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</si>
  <si>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</si>
  <si>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</si>
  <si>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</si>
  <si>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</si>
  <si>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</si>
  <si>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</si>
  <si>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</si>
  <si>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</si>
  <si>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</si>
  <si>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</si>
  <si>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</si>
  <si>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</si>
  <si>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</si>
  <si>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</si>
  <si>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</si>
  <si>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</si>
  <si>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</si>
  <si>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</si>
  <si>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</si>
  <si>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</si>
  <si>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</si>
  <si>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</si>
  <si>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</si>
  <si>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</si>
  <si>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</si>
  <si>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</si>
  <si>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</si>
  <si>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</si>
  <si>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</si>
  <si>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</si>
  <si>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</si>
  <si>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</si>
  <si>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</si>
  <si>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</si>
  <si>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</si>
  <si>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</si>
  <si>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</si>
  <si>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</si>
  <si>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</si>
  <si>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</si>
  <si>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</si>
  <si>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</si>
  <si>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</si>
  <si>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</si>
  <si>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</si>
  <si>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</si>
  <si>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</si>
  <si>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</si>
  <si>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</si>
  <si>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</si>
  <si>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</si>
  <si>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</si>
  <si>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</si>
  <si>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</si>
  <si>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</si>
  <si>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</si>
  <si>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</si>
  <si>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</si>
  <si>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</si>
  <si>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</si>
  <si>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</si>
  <si>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</si>
  <si>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</si>
  <si>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</si>
  <si>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</si>
  <si>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</si>
  <si>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</si>
  <si>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</si>
  <si>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</si>
  <si>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</si>
  <si>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</si>
  <si>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</si>
  <si>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</si>
  <si>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</si>
  <si>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</si>
  <si>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</si>
  <si>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</si>
  <si>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</si>
  <si>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</si>
  <si>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</si>
  <si>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</si>
  <si>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</si>
  <si>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</si>
  <si>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</si>
  <si>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</si>
  <si>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</si>
  <si>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</si>
  <si>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</si>
  <si>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</si>
  <si>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</si>
  <si>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</si>
  <si>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</si>
  <si>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</si>
  <si>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</si>
  <si>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</si>
  <si>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</si>
  <si>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</si>
  <si>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</si>
  <si>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</si>
  <si>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</si>
  <si>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</si>
  <si>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</si>
  <si>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</si>
  <si>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</si>
  <si>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</si>
  <si>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</si>
  <si>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</si>
  <si>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</si>
  <si>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</si>
  <si>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</si>
  <si>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</si>
  <si>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</si>
  <si>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</si>
  <si>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</si>
  <si>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</si>
  <si>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</si>
  <si>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</si>
  <si>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</si>
  <si>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</si>
  <si>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</si>
  <si>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</si>
  <si>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</si>
  <si>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</si>
  <si>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</si>
  <si>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</si>
  <si>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</si>
  <si>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</si>
  <si>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</si>
  <si>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</si>
  <si>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</si>
  <si>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</si>
  <si>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</si>
  <si>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</si>
  <si>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</si>
  <si>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</si>
  <si>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</si>
  <si>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</si>
  <si>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</si>
  <si>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</si>
  <si>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</si>
  <si>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</si>
  <si>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</si>
  <si>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</si>
  <si>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</si>
  <si>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</si>
  <si>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</si>
  <si>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</si>
  <si>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</si>
  <si>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</si>
  <si>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</si>
  <si>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</si>
  <si>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</si>
  <si>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</si>
  <si>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</si>
  <si>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</si>
  <si>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</si>
  <si>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</si>
  <si>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</si>
  <si>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</si>
  <si>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</si>
  <si>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</si>
  <si>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</si>
  <si>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</si>
  <si>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</si>
  <si>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</si>
  <si>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</si>
  <si>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</si>
  <si>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</si>
  <si>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</si>
  <si>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</si>
  <si>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</si>
  <si>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</si>
  <si>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</si>
  <si>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</si>
  <si>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</si>
  <si>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</si>
  <si>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</si>
  <si>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</si>
  <si>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</si>
  <si>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</si>
  <si>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</si>
  <si>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</si>
  <si>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</si>
  <si>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</si>
  <si>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</si>
  <si>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</si>
  <si>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</si>
  <si>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</si>
  <si>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</si>
  <si>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</si>
  <si>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</si>
  <si>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</si>
  <si>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</si>
  <si>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</si>
  <si>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</si>
  <si>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</si>
  <si>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</si>
  <si>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</si>
  <si>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</si>
  <si>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</si>
  <si>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</si>
  <si>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</si>
  <si>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</si>
  <si>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</si>
  <si>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</si>
  <si>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</si>
  <si>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</si>
  <si>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</si>
  <si>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</si>
  <si>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</si>
  <si>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</si>
  <si>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</si>
  <si>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</si>
  <si>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</si>
  <si>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</si>
  <si>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</si>
  <si>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</si>
  <si>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</si>
  <si>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</si>
  <si>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</si>
  <si>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</si>
  <si>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</si>
  <si>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</si>
  <si>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</si>
  <si>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</si>
  <si>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</si>
  <si>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</si>
  <si>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</si>
  <si>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</si>
  <si>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</si>
  <si>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</si>
  <si>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</si>
  <si>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</si>
  <si>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</si>
  <si>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</si>
  <si>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</si>
  <si>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</si>
  <si>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</si>
  <si>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</si>
  <si>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</si>
  <si>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</si>
  <si>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</si>
  <si>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</si>
  <si>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</si>
  <si>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</si>
  <si>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</si>
  <si>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</si>
  <si>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</si>
  <si>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</si>
  <si>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</si>
  <si>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</si>
  <si>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</si>
  <si>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</si>
  <si>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</si>
  <si>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</si>
  <si>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</si>
  <si>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</si>
  <si>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</si>
  <si>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</si>
  <si>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</si>
  <si>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</si>
  <si>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</si>
  <si>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</si>
  <si>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</si>
  <si>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</si>
  <si>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</si>
  <si>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</si>
  <si>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</si>
  <si>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</si>
  <si>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</si>
  <si>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</si>
  <si>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</si>
  <si>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</si>
  <si>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</si>
  <si>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</si>
  <si>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</si>
  <si>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</si>
  <si>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</si>
  <si>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</si>
  <si>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</si>
  <si>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</si>
  <si>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</si>
  <si>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</si>
  <si>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</si>
  <si>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</si>
  <si>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</si>
  <si>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</si>
  <si>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</si>
  <si>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</si>
  <si>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</si>
  <si>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</si>
  <si>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</si>
  <si>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</si>
  <si>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</si>
  <si>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</si>
  <si>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</si>
  <si>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</si>
  <si>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</si>
  <si>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</si>
  <si>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</si>
  <si>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</si>
  <si>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</si>
  <si>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</si>
  <si>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</si>
  <si>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</si>
  <si>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</si>
  <si>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</si>
  <si>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</si>
  <si>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</si>
  <si>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</si>
  <si>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</si>
  <si>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</si>
  <si>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</si>
  <si>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</si>
  <si>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</si>
  <si>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</si>
  <si>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</si>
  <si>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</si>
  <si>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</si>
  <si>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</si>
  <si>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</si>
  <si>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</si>
  <si>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</si>
  <si>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</si>
  <si>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</si>
  <si>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</si>
  <si>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</si>
  <si>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</si>
  <si>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</si>
  <si>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</si>
  <si>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</si>
  <si>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</si>
  <si>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</si>
  <si>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</si>
  <si>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</si>
  <si>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</si>
  <si>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</si>
  <si>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</si>
  <si>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</si>
  <si>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</si>
  <si>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</si>
  <si>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</si>
  <si>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</si>
  <si>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</si>
  <si>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</si>
  <si>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</si>
  <si>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</si>
  <si>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</si>
  <si>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</si>
  <si>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</si>
  <si>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</si>
  <si>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</si>
  <si>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</si>
  <si>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</si>
  <si>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</si>
  <si>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</si>
  <si>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</si>
  <si>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</si>
  <si>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</si>
  <si>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</si>
  <si>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</si>
  <si>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</si>
  <si>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</si>
  <si>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</si>
  <si>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</si>
  <si>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</si>
  <si>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</si>
  <si>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</si>
  <si>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</si>
  <si>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</si>
  <si>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</si>
  <si>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</si>
  <si>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</si>
  <si>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</si>
  <si>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</si>
  <si>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</si>
  <si>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</si>
  <si>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</si>
  <si>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</si>
  <si>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</si>
  <si>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</si>
  <si>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</si>
  <si>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</si>
  <si>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</si>
  <si>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</si>
  <si>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</si>
  <si>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</si>
  <si>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</si>
  <si>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</si>
  <si>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</si>
  <si>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</si>
  <si>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</si>
  <si>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</si>
  <si>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</si>
  <si>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</si>
  <si>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</si>
  <si>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</si>
  <si>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</si>
  <si>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</si>
  <si>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</si>
  <si>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</si>
  <si>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</si>
  <si>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</si>
  <si>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</si>
  <si>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</si>
  <si>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</si>
  <si>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</si>
  <si>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</si>
  <si>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</si>
  <si>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</si>
  <si>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</si>
  <si>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</si>
  <si>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</si>
  <si>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</si>
  <si>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</si>
  <si>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</si>
  <si>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</si>
  <si>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</si>
  <si>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</si>
  <si>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</si>
  <si>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</si>
  <si>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</si>
  <si>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</si>
  <si>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</si>
  <si>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</si>
  <si>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</si>
  <si>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</si>
  <si>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</si>
  <si>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</si>
  <si>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</si>
  <si>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</si>
  <si>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</si>
  <si>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</si>
  <si>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</si>
  <si>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</si>
  <si>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</si>
  <si>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</si>
  <si>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</si>
  <si>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</si>
  <si>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</si>
  <si>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</si>
  <si>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</si>
  <si>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</si>
  <si>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</si>
  <si>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</si>
  <si>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</si>
  <si>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</si>
  <si>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</si>
  <si>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</si>
  <si>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</si>
  <si>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</si>
  <si>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</si>
  <si>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</si>
  <si>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</si>
  <si>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</si>
  <si>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</si>
  <si>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</si>
  <si>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</si>
  <si>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</si>
  <si>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</si>
  <si>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</si>
  <si>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</si>
  <si>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</si>
  <si>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</si>
  <si>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</si>
  <si>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</si>
  <si>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</si>
  <si>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</si>
  <si>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</si>
  <si>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</si>
  <si>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</si>
  <si>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</si>
  <si>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</si>
  <si>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</si>
  <si>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</si>
  <si>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</si>
  <si>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</si>
  <si>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</si>
  <si>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</si>
  <si>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</si>
  <si>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</si>
  <si>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</si>
  <si>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</si>
  <si>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</si>
  <si>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</si>
  <si>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</si>
  <si>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</si>
  <si>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</si>
  <si>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</si>
  <si>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</si>
  <si>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</si>
  <si>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</si>
  <si>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</si>
  <si>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</si>
  <si>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</si>
  <si>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</si>
  <si>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</si>
  <si>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</si>
  <si>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</si>
  <si>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</si>
  <si>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</si>
  <si>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</si>
  <si>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</si>
  <si>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</si>
  <si>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</si>
  <si>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</si>
  <si>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</si>
  <si>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</si>
  <si>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</si>
  <si>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</si>
  <si>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</si>
  <si>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</si>
  <si>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</si>
  <si>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</si>
  <si>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</si>
  <si>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</si>
  <si>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</si>
  <si>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</si>
  <si>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</si>
  <si>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</si>
  <si>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</si>
  <si>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</si>
  <si>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</si>
  <si>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</si>
  <si>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</si>
  <si>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</si>
  <si>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</si>
  <si>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</si>
  <si>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</si>
  <si>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</si>
  <si>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</si>
  <si>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</si>
  <si>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</si>
  <si>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</si>
  <si>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</si>
  <si>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</si>
  <si>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</si>
  <si>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</si>
  <si>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</si>
  <si>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</si>
  <si>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</si>
  <si>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</si>
  <si>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</si>
  <si>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</si>
  <si>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</si>
  <si>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</si>
  <si>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</si>
  <si>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</si>
  <si>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</si>
  <si>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</si>
  <si>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</si>
  <si>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</si>
  <si>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</si>
  <si>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</si>
  <si>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</si>
  <si>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</si>
  <si>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</si>
  <si>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</si>
  <si>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</si>
  <si>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</si>
  <si>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</si>
  <si>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</si>
  <si>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</si>
  <si>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</si>
  <si>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</si>
  <si>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</si>
  <si>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</si>
  <si>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</si>
  <si>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</si>
  <si>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</si>
  <si>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</si>
  <si>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</si>
  <si>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</si>
  <si>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</si>
  <si>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</si>
  <si>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</si>
  <si>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</si>
  <si>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</si>
  <si>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</si>
  <si>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</si>
  <si>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</si>
  <si>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</si>
  <si>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</si>
  <si>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</si>
  <si>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</si>
  <si>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</si>
  <si>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</si>
  <si>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</si>
  <si>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</si>
  <si>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</si>
  <si>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</si>
  <si>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</si>
  <si>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</si>
  <si>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</si>
  <si>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</si>
  <si>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</si>
  <si>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</si>
  <si>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</si>
  <si>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</si>
  <si>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</si>
  <si>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</si>
  <si>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</si>
  <si>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</si>
  <si>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</si>
  <si>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</si>
  <si>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</si>
  <si>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</si>
  <si>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</si>
  <si>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</si>
  <si>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</si>
  <si>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</si>
  <si>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</si>
  <si>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</si>
  <si>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</si>
  <si>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</si>
  <si>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</si>
  <si>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</si>
  <si>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</si>
  <si>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</si>
  <si>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</si>
  <si>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</si>
  <si>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</si>
  <si>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</si>
  <si>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</si>
  <si>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</si>
  <si>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</si>
  <si>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</si>
  <si>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</si>
  <si>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</si>
  <si>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</si>
  <si>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</si>
  <si>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</si>
  <si>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</si>
  <si>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</si>
  <si>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</si>
  <si>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</si>
  <si>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</si>
  <si>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</si>
  <si>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</si>
  <si>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</si>
  <si>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</si>
  <si>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</si>
  <si>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</si>
  <si>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</si>
  <si>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</si>
  <si>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</si>
  <si>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</si>
  <si>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</si>
  <si>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</si>
  <si>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</si>
  <si>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</si>
  <si>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</si>
  <si>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</si>
  <si>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</si>
  <si>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</si>
  <si>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</si>
  <si>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</si>
  <si>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</si>
  <si>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</si>
  <si>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</si>
  <si>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</si>
  <si>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</si>
  <si>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</si>
  <si>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</si>
  <si>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</si>
  <si>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</si>
  <si>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</si>
  <si>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</si>
  <si>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</si>
  <si>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</si>
  <si>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</si>
  <si>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</si>
  <si>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</si>
  <si>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</si>
  <si>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</si>
  <si>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</si>
  <si>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</si>
  <si>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</si>
  <si>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</si>
  <si>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</si>
  <si>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</si>
  <si>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</si>
  <si>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</si>
  <si>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</si>
  <si>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</si>
  <si>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</si>
  <si>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</si>
  <si>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</si>
  <si>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</si>
  <si>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</si>
  <si>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</si>
  <si>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</si>
  <si>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</si>
  <si>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</si>
  <si>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</si>
  <si>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</si>
  <si>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</si>
  <si>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</si>
  <si>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</si>
  <si>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</si>
  <si>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</si>
  <si>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</si>
  <si>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</si>
  <si>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</si>
  <si>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</si>
  <si>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</si>
  <si>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</si>
  <si>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</si>
  <si>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</si>
  <si>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</si>
  <si>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</si>
  <si>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</si>
  <si>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</si>
  <si>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</si>
  <si>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</si>
  <si>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</si>
  <si>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</si>
  <si>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</si>
  <si>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</si>
  <si>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</si>
  <si>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</si>
  <si>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</si>
  <si>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</si>
  <si>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</si>
  <si>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</si>
  <si>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</si>
  <si>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</si>
  <si>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</si>
  <si>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</si>
  <si>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</si>
  <si>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</si>
  <si>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</si>
  <si>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</si>
  <si>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</si>
  <si>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</si>
  <si>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</si>
  <si>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</si>
  <si>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</si>
  <si>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</si>
  <si>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</si>
  <si>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</si>
  <si>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</si>
  <si>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</si>
  <si>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</si>
  <si>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</si>
  <si>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</si>
  <si>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</si>
  <si>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</si>
  <si>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</si>
  <si>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</si>
  <si>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</si>
  <si>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</si>
  <si>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</si>
  <si>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</si>
  <si>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</si>
  <si>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</si>
  <si>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</si>
  <si>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</si>
  <si>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</si>
  <si>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</si>
  <si>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</si>
  <si>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</si>
  <si>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</si>
  <si>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</si>
  <si>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</si>
  <si>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</si>
  <si>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</si>
  <si>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</si>
  <si>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</si>
  <si>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</si>
  <si>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</si>
  <si>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</si>
  <si>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</si>
  <si>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</si>
  <si>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</si>
  <si>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</si>
  <si>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</si>
  <si>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</si>
  <si>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</si>
  <si>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</si>
  <si>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</si>
  <si>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</si>
  <si>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</si>
  <si>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</si>
  <si>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</si>
  <si>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</si>
  <si>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</si>
  <si>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</si>
  <si>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</si>
  <si>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</si>
  <si>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</si>
  <si>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</si>
  <si>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</si>
  <si>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</si>
  <si>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</si>
  <si>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</si>
  <si>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</si>
  <si>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</si>
  <si>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</si>
  <si>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</si>
  <si>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</si>
  <si>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</si>
  <si>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</si>
  <si>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</si>
  <si>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</si>
  <si>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</si>
  <si>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</si>
  <si>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</si>
  <si>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</si>
  <si>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</si>
  <si>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</si>
  <si>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</si>
  <si>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</si>
  <si>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</si>
  <si>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</si>
  <si>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</si>
  <si>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</si>
  <si>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</si>
  <si>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</si>
  <si>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</si>
  <si>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</si>
  <si>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</si>
  <si>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</si>
  <si>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</si>
  <si>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</si>
  <si>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</si>
  <si>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</si>
  <si>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</si>
  <si>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</si>
  <si>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</si>
  <si>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</si>
  <si>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</si>
  <si>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</si>
  <si>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</si>
  <si>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</si>
  <si>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</si>
  <si>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</si>
  <si>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</si>
  <si>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</si>
  <si>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</si>
  <si>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</si>
  <si>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</si>
  <si>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</si>
  <si>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</si>
  <si>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</si>
  <si>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</si>
  <si>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</si>
  <si>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</si>
  <si>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</si>
  <si>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</si>
  <si>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</si>
  <si>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</si>
  <si>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</si>
  <si>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</si>
  <si>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</si>
  <si>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</si>
  <si>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</si>
  <si>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</si>
  <si>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</si>
  <si>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</si>
  <si>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</si>
  <si>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</si>
  <si>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</si>
  <si>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</si>
  <si>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</si>
  <si>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</si>
  <si>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</si>
  <si>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</si>
  <si>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</si>
  <si>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</si>
  <si>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</si>
  <si>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</si>
  <si>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</si>
  <si>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</si>
  <si>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</si>
  <si>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</si>
  <si>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</si>
  <si>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</si>
  <si>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</si>
  <si>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</si>
  <si>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</si>
  <si>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</si>
  <si>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</si>
  <si>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</si>
  <si>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</si>
  <si>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</si>
  <si>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</si>
  <si>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</si>
  <si>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</si>
  <si>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</si>
  <si>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</si>
  <si>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</si>
  <si>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</si>
  <si>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</si>
  <si>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</si>
  <si>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</si>
  <si>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</si>
  <si>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</si>
  <si>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</si>
  <si>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</si>
  <si>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</si>
  <si>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</si>
  <si>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</si>
  <si>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</si>
  <si>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</si>
  <si>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</si>
  <si>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</si>
  <si>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</si>
  <si>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</si>
  <si>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</si>
  <si>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</si>
  <si>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</si>
  <si>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</si>
  <si>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</si>
  <si>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</si>
  <si>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</si>
  <si>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</si>
  <si>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</si>
  <si>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</si>
  <si>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</si>
  <si>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</si>
  <si>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</si>
  <si>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</si>
  <si>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</si>
  <si>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</si>
  <si>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</si>
  <si>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</si>
  <si>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</si>
  <si>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</si>
  <si>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</si>
  <si>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</si>
  <si>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</si>
  <si>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</si>
  <si>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</si>
  <si>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</si>
  <si>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</si>
  <si>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</si>
  <si>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</si>
  <si>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</si>
  <si>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</si>
  <si>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</si>
  <si>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</si>
  <si>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</si>
  <si>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</si>
  <si>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</si>
  <si>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</si>
  <si>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</si>
  <si>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</si>
  <si>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</si>
  <si>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</si>
  <si>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</si>
  <si>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</si>
  <si>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</si>
  <si>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</si>
  <si>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</si>
  <si>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</si>
  <si>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</si>
  <si>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</si>
  <si>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</si>
  <si>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</si>
  <si>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</si>
  <si>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</si>
  <si>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</si>
  <si>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</si>
  <si>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</si>
  <si>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</si>
  <si>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</si>
  <si>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</si>
  <si>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</si>
  <si>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</si>
  <si>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</si>
  <si>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</si>
  <si>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</si>
  <si>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</si>
  <si>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</si>
  <si>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</si>
  <si>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</si>
  <si>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</si>
  <si>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</si>
  <si>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</si>
  <si>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</si>
  <si>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</si>
  <si>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</si>
  <si>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</si>
  <si>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</si>
  <si>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</si>
  <si>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</si>
  <si>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</si>
  <si>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</si>
  <si>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</si>
  <si>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</si>
  <si>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</si>
  <si>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</si>
  <si>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</si>
  <si>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</si>
  <si>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</si>
  <si>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</si>
  <si>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</si>
  <si>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</si>
  <si>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</si>
  <si>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</si>
  <si>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</si>
  <si>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</si>
  <si>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</si>
  <si>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</si>
  <si>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</si>
  <si>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</si>
  <si>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</si>
  <si>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</si>
  <si>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</si>
  <si>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</si>
  <si>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</si>
  <si>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</si>
  <si>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</si>
  <si>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</si>
  <si>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</si>
  <si>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</si>
  <si>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</si>
  <si>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</si>
  <si>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</si>
  <si>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</si>
  <si>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</si>
  <si>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</si>
  <si>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</si>
  <si>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</si>
  <si>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</si>
  <si>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</si>
  <si>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</si>
  <si>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</si>
  <si>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</si>
  <si>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</si>
  <si>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</si>
  <si>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</si>
  <si>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</si>
  <si>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</si>
  <si>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</si>
  <si>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</si>
  <si>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</si>
  <si>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</si>
  <si>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</si>
  <si>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</si>
  <si>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</si>
  <si>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</si>
  <si>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</si>
  <si>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</si>
  <si>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</si>
  <si>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</si>
  <si>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</si>
  <si>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</si>
  <si>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</si>
  <si>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</si>
  <si>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</si>
  <si>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</si>
  <si>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</si>
  <si>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</si>
  <si>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</si>
  <si>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</si>
  <si>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</si>
  <si>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</si>
  <si>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</si>
  <si>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</si>
  <si>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</si>
  <si>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</si>
  <si>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</si>
  <si>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</si>
  <si>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</si>
  <si>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</si>
  <si>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</si>
  <si>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</si>
  <si>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</si>
  <si>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</si>
  <si>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</si>
  <si>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</si>
  <si>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</si>
  <si>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</si>
  <si>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</si>
  <si>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</si>
  <si>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</si>
  <si>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</si>
  <si>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</si>
  <si>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</si>
  <si>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</si>
  <si>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</si>
  <si>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</si>
  <si>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</si>
  <si>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</si>
  <si>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</si>
  <si>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</si>
  <si>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</si>
  <si>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</si>
  <si>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</si>
  <si>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</si>
  <si>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</si>
  <si>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</si>
  <si>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</si>
  <si>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</si>
  <si>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</si>
  <si>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</si>
  <si>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</si>
  <si>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</si>
  <si>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</si>
  <si>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</si>
  <si>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</si>
  <si>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</si>
  <si>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</si>
  <si>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</si>
  <si>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</si>
  <si>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</si>
  <si>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</si>
  <si>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</si>
  <si>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</si>
  <si>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</si>
  <si>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</si>
  <si>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</si>
  <si>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</si>
  <si>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</si>
  <si>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</si>
  <si>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</si>
  <si>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</si>
  <si>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</si>
  <si>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</si>
  <si>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</si>
  <si>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</si>
  <si>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</si>
  <si>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</si>
  <si>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</si>
  <si>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</si>
  <si>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</si>
  <si>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</si>
  <si>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</si>
  <si>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</si>
  <si>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</si>
  <si>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</si>
  <si>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</si>
  <si>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</si>
  <si>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</si>
  <si>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</si>
  <si>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</si>
  <si>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</si>
  <si>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</si>
  <si>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</si>
  <si>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</si>
  <si>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</si>
  <si>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</si>
  <si>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</si>
  <si>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</si>
  <si>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</si>
  <si>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</si>
  <si>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</si>
  <si>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</si>
  <si>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</si>
  <si>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</si>
  <si>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</si>
  <si>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</si>
  <si>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</si>
  <si>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</si>
  <si>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</si>
  <si>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</si>
  <si>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</si>
  <si>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</si>
  <si>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</si>
  <si>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</si>
  <si>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</si>
  <si>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</si>
  <si>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</si>
  <si>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</si>
  <si>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</si>
  <si>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</si>
  <si>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</si>
  <si>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</si>
  <si>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</si>
  <si>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</si>
  <si>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</si>
  <si>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</si>
  <si>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</si>
  <si>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</si>
  <si>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</si>
  <si>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</si>
  <si>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</si>
  <si>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</si>
  <si>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</si>
  <si>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</si>
  <si>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</si>
  <si>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</si>
  <si>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</si>
  <si>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</si>
  <si>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</si>
  <si>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</si>
  <si>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</si>
  <si>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</si>
  <si>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</si>
  <si>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</si>
  <si>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</si>
  <si>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</si>
  <si>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</si>
  <si>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</si>
  <si>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</si>
  <si>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</si>
  <si>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</si>
  <si>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</si>
  <si>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</si>
  <si>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</si>
  <si>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</si>
  <si>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</si>
  <si>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</si>
  <si>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</si>
  <si>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</si>
  <si>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</si>
  <si>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</si>
  <si>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</si>
  <si>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</si>
  <si>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</si>
  <si>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</si>
  <si>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</si>
  <si>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</si>
  <si>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</si>
  <si>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</si>
  <si>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</si>
  <si>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</si>
  <si>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</si>
  <si>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</si>
  <si>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</si>
  <si>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</si>
  <si>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</si>
  <si>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</si>
  <si>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</si>
  <si>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</si>
  <si>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</si>
  <si>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</si>
  <si>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</si>
  <si>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</si>
  <si>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</si>
  <si>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</si>
  <si>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</si>
  <si>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</si>
  <si>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</si>
  <si>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</si>
  <si>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</si>
  <si>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</si>
  <si>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</si>
  <si>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</si>
  <si>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</si>
  <si>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</si>
  <si>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</si>
  <si>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</si>
  <si>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</si>
  <si>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</si>
  <si>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</si>
  <si>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</si>
  <si>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</si>
  <si>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</si>
  <si>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</si>
  <si>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</si>
  <si>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</si>
  <si>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</si>
  <si>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</si>
  <si>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</si>
  <si>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</si>
  <si>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</si>
  <si>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</si>
  <si>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</si>
  <si>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</si>
  <si>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</si>
  <si>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</si>
  <si>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</si>
  <si>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</si>
  <si>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</si>
  <si>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</si>
  <si>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</si>
  <si>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</si>
  <si>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</si>
  <si>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</si>
  <si>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</si>
  <si>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</si>
  <si>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</si>
  <si>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</si>
  <si>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</si>
  <si>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</si>
  <si>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</si>
  <si>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</si>
  <si>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</si>
  <si>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</si>
  <si>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</si>
  <si>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</si>
  <si>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</si>
  <si>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</si>
  <si>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</si>
  <si>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</si>
  <si>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</si>
  <si>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</si>
  <si>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</si>
  <si>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</si>
  <si>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</si>
  <si>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</si>
  <si>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</si>
  <si>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</si>
  <si>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</si>
  <si>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</si>
  <si>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</si>
  <si>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</si>
  <si>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</si>
  <si>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</si>
  <si>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</si>
  <si>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</si>
  <si>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</si>
  <si>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</si>
  <si>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</si>
  <si>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</si>
  <si>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</si>
  <si>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</si>
  <si>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</si>
  <si>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</si>
  <si>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</si>
  <si>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</si>
  <si>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</si>
  <si>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</si>
  <si>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</si>
  <si>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</si>
  <si>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</si>
  <si>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</si>
  <si>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</si>
  <si>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</si>
  <si>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</si>
  <si>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</si>
  <si>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</si>
  <si>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</si>
  <si>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</si>
  <si>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</si>
  <si>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</si>
  <si>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</si>
  <si>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</si>
  <si>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</si>
  <si>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</si>
  <si>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</si>
  <si>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</si>
  <si>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</si>
  <si>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</si>
  <si>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</si>
  <si>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</si>
  <si>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</si>
  <si>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</si>
  <si>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</si>
  <si>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</si>
  <si>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</si>
  <si>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</si>
  <si>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</si>
  <si>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</si>
  <si>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</si>
  <si>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</si>
  <si>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</si>
  <si>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</si>
  <si>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</si>
  <si>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</si>
  <si>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</si>
  <si>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</si>
  <si>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</si>
  <si>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</si>
  <si>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</si>
  <si>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</si>
  <si>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</si>
  <si>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</si>
  <si>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</si>
  <si>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</si>
  <si>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</si>
  <si>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</si>
  <si>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</si>
  <si>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</si>
  <si>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</si>
  <si>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</si>
  <si>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</si>
  <si>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</si>
  <si>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</si>
  <si>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</si>
  <si>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</si>
  <si>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</si>
  <si>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</si>
  <si>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</si>
  <si>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</si>
  <si>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</si>
  <si>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</si>
  <si>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</si>
  <si>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</si>
  <si>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</si>
  <si>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</si>
  <si>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</si>
  <si>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</si>
  <si>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</si>
  <si>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</si>
  <si>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</si>
  <si>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</si>
  <si>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</si>
  <si>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</si>
  <si>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</si>
  <si>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</si>
  <si>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</si>
  <si>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</si>
  <si>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</si>
  <si>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</si>
  <si>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</si>
  <si>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</si>
  <si>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</si>
  <si>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</si>
  <si>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</si>
  <si>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</si>
  <si>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</si>
  <si>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</si>
  <si>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</si>
  <si>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</si>
  <si>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</si>
  <si>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</si>
  <si>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</si>
  <si>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</si>
  <si>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</si>
  <si>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</si>
  <si>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</si>
  <si>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</si>
  <si>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</si>
  <si>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</si>
  <si>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</si>
  <si>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</si>
  <si>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</si>
  <si>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</si>
  <si>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</si>
  <si>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</si>
  <si>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</si>
  <si>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</si>
  <si>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</si>
  <si>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</si>
  <si>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</si>
  <si>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</si>
  <si>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</si>
  <si>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</si>
  <si>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</si>
  <si>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</si>
  <si>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</si>
  <si>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</si>
  <si>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</si>
  <si>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</si>
  <si>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</si>
  <si>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</si>
  <si>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</si>
  <si>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</si>
  <si>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</si>
  <si>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</si>
  <si>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</si>
  <si>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</si>
  <si>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</si>
  <si>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</si>
  <si>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</si>
  <si>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</si>
  <si>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</si>
  <si>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</si>
  <si>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</si>
  <si>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</si>
  <si>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</si>
  <si>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</si>
  <si>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</si>
  <si>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</si>
  <si>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</si>
  <si>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</si>
  <si>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</si>
  <si>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</si>
  <si>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</si>
  <si>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</si>
  <si>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</si>
  <si>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</si>
  <si>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</si>
  <si>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</si>
  <si>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</si>
  <si>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</si>
  <si>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</si>
  <si>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</si>
  <si>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</si>
  <si>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</si>
  <si>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</si>
  <si>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</si>
  <si>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</si>
  <si>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</si>
  <si>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</si>
  <si>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</si>
  <si>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</si>
  <si>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</si>
  <si>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</si>
  <si>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</si>
  <si>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</si>
  <si>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</si>
  <si>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</si>
  <si>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</si>
  <si>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</si>
  <si>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</si>
  <si>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</si>
  <si>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</si>
  <si>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</si>
  <si>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</si>
  <si>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</si>
  <si>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</si>
  <si>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</si>
  <si>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</si>
  <si>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</si>
  <si>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</si>
  <si>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</si>
  <si>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</si>
  <si>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</si>
  <si>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</si>
  <si>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</si>
  <si>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</si>
  <si>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</si>
  <si>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</si>
  <si>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</si>
  <si>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</si>
  <si>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</si>
  <si>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</si>
  <si>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</si>
  <si>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</si>
  <si>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</si>
  <si>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</si>
  <si>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</si>
  <si>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</si>
  <si>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</si>
  <si>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</si>
  <si>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</si>
  <si>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</si>
  <si>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</si>
  <si>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</si>
  <si>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</si>
  <si>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</si>
  <si>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</si>
  <si>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</si>
  <si>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</si>
  <si>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</si>
  <si>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</si>
  <si>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</si>
  <si>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</si>
  <si>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</si>
  <si>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</si>
  <si>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</si>
  <si>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</si>
  <si>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</si>
  <si>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</si>
  <si>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</si>
  <si>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</si>
  <si>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</si>
  <si>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</si>
  <si>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</si>
  <si>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</si>
  <si>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</si>
  <si>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</si>
  <si>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</si>
  <si>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</si>
  <si>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</si>
  <si>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</si>
  <si>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</si>
  <si>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</si>
  <si>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</si>
  <si>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</si>
  <si>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</si>
  <si>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</si>
  <si>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</si>
  <si>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</si>
  <si>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</si>
  <si>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</si>
  <si>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</si>
  <si>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</si>
  <si>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</si>
  <si>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</si>
  <si>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</si>
  <si>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</si>
  <si>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</si>
  <si>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</si>
  <si>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</si>
  <si>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</si>
  <si>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</si>
  <si>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</si>
  <si>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</si>
  <si>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</si>
  <si>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</si>
  <si>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</si>
  <si>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</si>
  <si>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</si>
  <si>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</si>
  <si>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</si>
  <si>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</si>
  <si>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</si>
  <si>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</si>
  <si>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</si>
  <si>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</si>
  <si>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</si>
  <si>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</si>
  <si>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</si>
  <si>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</si>
  <si>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</si>
  <si>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</si>
  <si>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</si>
  <si>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</si>
  <si>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</si>
  <si>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</si>
  <si>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</si>
  <si>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</si>
  <si>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</si>
  <si>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</si>
  <si>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</si>
  <si>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</si>
  <si>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</si>
  <si>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</si>
  <si>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</si>
  <si>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</si>
  <si>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</si>
  <si>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</si>
  <si>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</si>
  <si>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</si>
  <si>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</si>
  <si>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</si>
  <si>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</si>
  <si>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</si>
  <si>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</si>
  <si>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</si>
  <si>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</si>
  <si>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</si>
  <si>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</si>
  <si>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</si>
  <si>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</si>
  <si>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</si>
  <si>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</si>
  <si>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</si>
  <si>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</si>
  <si>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</si>
  <si>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</si>
  <si>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</si>
  <si>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</si>
  <si>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</si>
  <si>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</si>
  <si>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</si>
  <si>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</si>
  <si>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</si>
  <si>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</si>
  <si>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</si>
  <si>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</si>
  <si>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</si>
  <si>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</si>
  <si>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</si>
  <si>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</si>
  <si>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</si>
  <si>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</si>
  <si>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</si>
  <si>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</si>
  <si>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</si>
  <si>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</si>
  <si>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</si>
  <si>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</si>
  <si>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</si>
  <si>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</si>
  <si>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</si>
  <si>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</si>
  <si>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</si>
  <si>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</si>
  <si>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</si>
  <si>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</si>
  <si>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</si>
  <si>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</si>
  <si>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</si>
  <si>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</si>
  <si>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</si>
  <si>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</si>
  <si>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</si>
  <si>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</si>
  <si>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</si>
  <si>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</si>
  <si>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</si>
  <si>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</si>
  <si>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</si>
  <si>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</si>
  <si>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</si>
  <si>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</si>
  <si>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</si>
  <si>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</si>
  <si>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</si>
  <si>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</si>
  <si>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</si>
  <si>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</si>
  <si>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</si>
  <si>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</si>
  <si>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</si>
  <si>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</si>
  <si>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</si>
  <si>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</si>
  <si>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</si>
  <si>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</si>
  <si>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</si>
  <si>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</si>
  <si>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</si>
  <si>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</si>
  <si>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</si>
  <si>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</si>
  <si>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</si>
  <si>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</si>
  <si>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</si>
  <si>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</si>
  <si>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</si>
  <si>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</si>
  <si>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</si>
  <si>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</si>
  <si>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</si>
  <si>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</si>
  <si>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</si>
  <si>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</si>
  <si>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</si>
  <si>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</si>
  <si>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</si>
  <si>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</si>
  <si>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</si>
  <si>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</si>
  <si>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</si>
  <si>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</si>
  <si>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</si>
  <si>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</si>
  <si>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</si>
  <si>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</si>
  <si>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</si>
  <si>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</si>
  <si>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</si>
  <si>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</si>
  <si>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</si>
  <si>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</si>
  <si>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</si>
  <si>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</si>
  <si>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</si>
  <si>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</si>
  <si>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</si>
  <si>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</si>
  <si>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</si>
  <si>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</si>
  <si>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</si>
  <si>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</si>
  <si>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</si>
  <si>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</si>
  <si>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</si>
  <si>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</si>
  <si>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</si>
  <si>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</si>
  <si>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</si>
  <si>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</si>
  <si>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</si>
  <si>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</si>
  <si>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</si>
  <si>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</si>
  <si>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</si>
  <si>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</si>
  <si>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</si>
  <si>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</si>
  <si>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</si>
  <si>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</si>
  <si>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</si>
  <si>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</si>
  <si>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</si>
  <si>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</si>
  <si>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</si>
  <si>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</si>
  <si>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</si>
  <si>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</si>
  <si>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</si>
  <si>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</si>
  <si>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</si>
  <si>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</si>
  <si>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</si>
  <si>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</si>
  <si>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</si>
  <si>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</si>
  <si>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</si>
  <si>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</si>
  <si>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</si>
  <si>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</si>
  <si>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</si>
  <si>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</si>
  <si>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</si>
  <si>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</si>
  <si>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</si>
  <si>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</si>
  <si>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</si>
  <si>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</si>
  <si>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</si>
  <si>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</si>
  <si>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</si>
  <si>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</si>
  <si>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</si>
  <si>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</si>
  <si>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</si>
  <si>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</si>
  <si>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</si>
  <si>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</si>
  <si>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</si>
  <si>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</si>
  <si>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</si>
  <si>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</si>
  <si>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</si>
  <si>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</si>
  <si>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</si>
  <si>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</si>
  <si>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</si>
  <si>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</si>
  <si>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</si>
  <si>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</si>
  <si>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</si>
  <si>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</si>
  <si>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</si>
  <si>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</si>
  <si>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</si>
  <si>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</si>
  <si>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</si>
  <si>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</si>
  <si>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</si>
  <si>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</si>
  <si>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</si>
  <si>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</si>
  <si>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</si>
  <si>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</si>
  <si>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</si>
  <si>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</si>
  <si>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</si>
  <si>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</si>
  <si>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</si>
  <si>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</si>
  <si>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</si>
  <si>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</si>
  <si>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</si>
  <si>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</si>
  <si>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</si>
  <si>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</si>
  <si>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</si>
  <si>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</si>
  <si>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</si>
  <si>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</si>
  <si>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</si>
  <si>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</si>
  <si>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</si>
  <si>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</si>
  <si>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</si>
  <si>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</si>
  <si>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</si>
  <si>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</si>
  <si>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</si>
  <si>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</si>
  <si>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</si>
  <si>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</si>
  <si>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</si>
  <si>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</si>
  <si>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</si>
  <si>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</si>
  <si>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</si>
  <si>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</si>
  <si>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</si>
  <si>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</si>
  <si>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</si>
  <si>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</si>
  <si>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</si>
  <si>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</si>
  <si>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</si>
  <si>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</si>
  <si>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</si>
  <si>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</si>
  <si>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</si>
  <si>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</si>
  <si>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</si>
  <si>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</si>
  <si>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</si>
  <si>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</si>
  <si>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</si>
  <si>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</si>
  <si>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</si>
  <si>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</si>
  <si>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</si>
  <si>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</si>
  <si>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</si>
  <si>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</si>
  <si>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</si>
  <si>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</si>
  <si>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</si>
  <si>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</si>
  <si>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</si>
  <si>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</si>
  <si>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</si>
  <si>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</si>
  <si>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</si>
  <si>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</si>
  <si>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</si>
  <si>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</si>
  <si>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</si>
  <si>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</si>
  <si>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</si>
  <si>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</si>
  <si>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</si>
  <si>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</si>
  <si>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</si>
  <si>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</si>
  <si>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</si>
  <si>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</si>
  <si>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</si>
  <si>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</si>
  <si>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</si>
  <si>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</si>
  <si>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</si>
  <si>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</si>
  <si>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</si>
  <si>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</si>
  <si>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</si>
  <si>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</si>
  <si>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</si>
  <si>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</si>
  <si>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</si>
  <si>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</si>
  <si>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</si>
  <si>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</si>
  <si>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</si>
  <si>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</si>
  <si>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</si>
  <si>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</si>
  <si>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</si>
  <si>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</si>
  <si>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</si>
  <si>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</si>
  <si>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</si>
  <si>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</si>
  <si>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</si>
  <si>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</si>
  <si>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</si>
  <si>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</si>
  <si>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</si>
  <si>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</si>
  <si>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</si>
  <si>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</si>
  <si>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</si>
  <si>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</si>
  <si>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</si>
  <si>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</si>
  <si>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</si>
  <si>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</si>
  <si>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</si>
  <si>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</si>
  <si>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</si>
  <si>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</si>
  <si>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</si>
  <si>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</si>
  <si>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</si>
  <si>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</si>
  <si>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</si>
  <si>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</si>
  <si>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</si>
  <si>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</si>
  <si>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</si>
  <si>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</si>
  <si>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</si>
  <si>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</si>
  <si>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</si>
  <si>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</si>
  <si>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</si>
  <si>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</si>
  <si>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</si>
  <si>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</si>
  <si>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</si>
  <si>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</si>
  <si>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</si>
  <si>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</si>
  <si>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</si>
  <si>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</si>
  <si>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</si>
  <si>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</si>
  <si>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</si>
  <si>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</si>
  <si>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</si>
  <si>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</si>
  <si>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</si>
  <si>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</si>
  <si>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</si>
  <si>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</si>
  <si>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</si>
  <si>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</si>
  <si>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</si>
  <si>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</si>
  <si>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</si>
  <si>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</si>
  <si>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</si>
  <si>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</si>
  <si>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</si>
  <si>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</si>
  <si>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</si>
  <si>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</si>
  <si>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</si>
  <si>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</si>
  <si>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</si>
  <si>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</si>
  <si>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</si>
  <si>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</si>
  <si>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</si>
  <si>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</si>
  <si>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</si>
  <si>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</si>
  <si>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</si>
  <si>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</si>
  <si>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</si>
  <si>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</si>
  <si>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</si>
  <si>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</si>
  <si>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</si>
  <si>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</si>
  <si>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</si>
  <si>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</si>
  <si>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</si>
  <si>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</si>
  <si>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</si>
  <si>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</si>
  <si>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</si>
  <si>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</si>
  <si>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</si>
  <si>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</si>
  <si>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</si>
  <si>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</si>
  <si>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</si>
  <si>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</si>
  <si>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</si>
  <si>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</si>
  <si>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</si>
  <si>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</si>
  <si>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</si>
  <si>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</si>
  <si>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</si>
  <si>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</si>
  <si>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</si>
  <si>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</si>
  <si>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</si>
  <si>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</si>
  <si>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</si>
  <si>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</si>
  <si>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</si>
  <si>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</si>
  <si>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</si>
  <si>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</si>
  <si>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</si>
  <si>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</si>
  <si>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</si>
  <si>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</si>
  <si>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</si>
  <si>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</si>
  <si>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</si>
  <si>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</si>
  <si>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</si>
  <si>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</si>
  <si>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</si>
  <si>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</si>
  <si>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</si>
  <si>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</si>
  <si>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</si>
  <si>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</si>
  <si>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</si>
  <si>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</si>
  <si>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</si>
  <si>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</si>
  <si>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</si>
  <si>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</si>
  <si>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</si>
  <si>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</si>
  <si>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</si>
  <si>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</si>
  <si>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</si>
  <si>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</si>
  <si>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</si>
  <si>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</si>
  <si>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</si>
  <si>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</si>
  <si>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</si>
  <si>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</si>
  <si>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</si>
  <si>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</si>
  <si>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</si>
  <si>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</si>
  <si>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</si>
  <si>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</si>
  <si>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</si>
  <si>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</si>
  <si>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</si>
  <si>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</si>
  <si>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</si>
  <si>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</si>
  <si>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</si>
  <si>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</si>
  <si>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</si>
  <si>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</si>
  <si>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</si>
  <si>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</si>
  <si>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</si>
  <si>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</si>
  <si>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</si>
  <si>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</si>
  <si>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</si>
  <si>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</si>
  <si>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</si>
  <si>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</si>
  <si>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</si>
  <si>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</si>
  <si>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</si>
  <si>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</si>
  <si>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</si>
  <si>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</si>
  <si>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</si>
  <si>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</si>
  <si>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</si>
  <si>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</si>
  <si>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</si>
  <si>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</si>
  <si>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</si>
  <si>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</si>
  <si>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</si>
  <si>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</si>
  <si>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</si>
  <si>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</si>
  <si>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</si>
  <si>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</si>
  <si>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</si>
  <si>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</si>
  <si>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</si>
  <si>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</si>
  <si>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</si>
  <si>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</si>
  <si>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</si>
  <si>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</si>
  <si>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</si>
  <si>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</si>
  <si>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</si>
  <si>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</si>
  <si>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</si>
  <si>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</si>
  <si>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</si>
  <si>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</si>
  <si>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</si>
  <si>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</si>
  <si>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</si>
  <si>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</si>
  <si>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</si>
  <si>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</si>
  <si>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</si>
  <si>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</si>
  <si>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</si>
  <si>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</si>
  <si>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</si>
  <si>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</si>
  <si>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</si>
  <si>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</si>
  <si>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</si>
  <si>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</si>
  <si>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</si>
  <si>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</si>
  <si>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</si>
  <si>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</si>
  <si>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</si>
  <si>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</si>
  <si>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</si>
  <si>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</si>
  <si>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</si>
  <si>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</si>
  <si>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</si>
  <si>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</si>
  <si>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</si>
  <si>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</si>
  <si>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</si>
  <si>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</si>
  <si>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</si>
  <si>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</si>
  <si>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</si>
  <si>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</si>
  <si>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</si>
  <si>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</si>
  <si>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</si>
  <si>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</si>
  <si>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</si>
  <si>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</si>
  <si>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</si>
  <si>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</si>
  <si>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</si>
  <si>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</si>
  <si>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</si>
  <si>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</si>
  <si>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</si>
  <si>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</si>
  <si>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</si>
  <si>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</si>
  <si>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</si>
  <si>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</si>
  <si>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</si>
  <si>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</si>
  <si>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</si>
  <si>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</si>
  <si>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</si>
  <si>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</si>
  <si>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</si>
  <si>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</si>
  <si>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</si>
  <si>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</si>
  <si>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</si>
  <si>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</si>
  <si>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</si>
  <si>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</si>
  <si>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</si>
  <si>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</si>
  <si>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</si>
  <si>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</si>
  <si>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</si>
  <si>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</si>
  <si>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</si>
  <si>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</si>
  <si>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</si>
  <si>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</si>
  <si>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</si>
  <si>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</si>
  <si>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</si>
  <si>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</si>
  <si>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</si>
  <si>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</si>
  <si>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</si>
  <si>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</si>
  <si>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</si>
  <si>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</si>
  <si>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</si>
  <si>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</si>
  <si>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</si>
  <si>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</si>
  <si>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</si>
  <si>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</si>
  <si>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</si>
  <si>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</si>
  <si>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</si>
  <si>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</si>
  <si>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</si>
  <si>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</si>
  <si>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</si>
  <si>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</si>
  <si>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</si>
  <si>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</si>
  <si>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</si>
  <si>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</si>
  <si>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</si>
  <si>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</si>
  <si>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</si>
  <si>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</si>
  <si>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</si>
  <si>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</si>
  <si>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</si>
  <si>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</si>
  <si>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</si>
  <si>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</si>
  <si>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</si>
  <si>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</si>
  <si>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</si>
  <si>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</si>
  <si>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</si>
  <si>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</si>
  <si>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</si>
  <si>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</si>
  <si>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</si>
  <si>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</si>
  <si>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</si>
  <si>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</si>
  <si>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</si>
  <si>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</si>
  <si>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</si>
  <si>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</si>
  <si>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</si>
  <si>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</si>
  <si>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</si>
  <si>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</si>
  <si>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</si>
  <si>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</si>
  <si>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</si>
  <si>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</si>
  <si>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</si>
  <si>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</si>
  <si>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</si>
  <si>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</si>
  <si>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</si>
  <si>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</si>
  <si>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</si>
  <si>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</si>
  <si>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</si>
  <si>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</si>
  <si>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</si>
  <si>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</si>
  <si>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</si>
  <si>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</si>
  <si>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</si>
  <si>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</si>
  <si>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</si>
  <si>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</si>
  <si>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</si>
  <si>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</si>
  <si>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</si>
  <si>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</si>
  <si>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</si>
  <si>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</si>
  <si>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</si>
  <si>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</si>
  <si>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</si>
  <si>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</si>
  <si>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</si>
  <si>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</si>
  <si>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</si>
  <si>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</si>
  <si>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</si>
  <si>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</si>
  <si>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</si>
  <si>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</si>
  <si>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</si>
  <si>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</si>
  <si>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</si>
  <si>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</si>
  <si>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</si>
  <si>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</si>
  <si>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</si>
  <si>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</si>
  <si>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</si>
  <si>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</si>
  <si>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</si>
  <si>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</si>
  <si>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</si>
  <si>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</si>
  <si>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</si>
  <si>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</si>
  <si>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</si>
  <si>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</si>
  <si>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</si>
  <si>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</si>
  <si>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</si>
  <si>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</si>
  <si>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</si>
  <si>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</si>
  <si>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</si>
  <si>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</si>
  <si>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</si>
  <si>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</si>
  <si>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</si>
  <si>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</si>
  <si>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</si>
  <si>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</si>
  <si>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</si>
  <si>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</si>
  <si>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</si>
  <si>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</si>
  <si>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</si>
  <si>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</si>
  <si>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</si>
  <si>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</si>
  <si>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</si>
  <si>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</si>
  <si>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</si>
  <si>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</si>
  <si>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</si>
  <si>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</si>
  <si>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</si>
  <si>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</si>
  <si>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</si>
  <si>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</si>
  <si>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</si>
  <si>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</si>
  <si>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</si>
  <si>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</si>
  <si>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</si>
  <si>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</si>
  <si>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</si>
  <si>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</si>
  <si>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</si>
  <si>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</si>
  <si>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</si>
  <si>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</si>
  <si>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</si>
  <si>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</si>
  <si>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</si>
  <si>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</si>
  <si>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</si>
  <si>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</si>
  <si>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</si>
  <si>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</si>
  <si>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</si>
  <si>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</si>
  <si>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</si>
  <si>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</si>
  <si>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</si>
  <si>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</si>
  <si>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</si>
  <si>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</si>
  <si>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</si>
  <si>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</si>
  <si>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</si>
  <si>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</si>
  <si>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</si>
  <si>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</si>
  <si>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</si>
  <si>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</si>
  <si>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</si>
  <si>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</si>
  <si>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</si>
  <si>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</si>
  <si>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</si>
  <si>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</si>
  <si>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</si>
  <si>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</si>
  <si>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</si>
  <si>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</si>
  <si>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</si>
  <si>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</si>
  <si>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</si>
  <si>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</si>
  <si>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</si>
  <si>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</si>
  <si>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</si>
  <si>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</si>
  <si>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</si>
  <si>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</si>
  <si>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</si>
  <si>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</si>
  <si>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</si>
  <si>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</si>
  <si>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</si>
  <si>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</si>
  <si>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</si>
  <si>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</si>
  <si>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</si>
  <si>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</si>
  <si>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</si>
  <si>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</si>
  <si>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</si>
  <si>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</si>
  <si>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</si>
  <si>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</si>
  <si>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</si>
  <si>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</si>
  <si>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</si>
  <si>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</si>
  <si>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</si>
  <si>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</si>
  <si>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</si>
  <si>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</si>
  <si>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</si>
  <si>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</si>
  <si>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</si>
  <si>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</si>
  <si>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</si>
  <si>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</si>
  <si>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</si>
  <si>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</si>
  <si>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</si>
  <si>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</si>
  <si>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</si>
  <si>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</si>
  <si>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</si>
  <si>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</si>
  <si>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</si>
  <si>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</si>
  <si>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</si>
  <si>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</si>
  <si>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</si>
  <si>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</si>
  <si>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</si>
  <si>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</si>
  <si>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</si>
  <si>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</si>
  <si>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</si>
  <si>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</si>
  <si>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</si>
  <si>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</si>
  <si>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</si>
  <si>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</si>
  <si>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</si>
  <si>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</si>
  <si>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</si>
  <si>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</si>
  <si>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</si>
  <si>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</si>
  <si>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</si>
  <si>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</si>
  <si>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</si>
  <si>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</si>
  <si>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</si>
  <si>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</si>
  <si>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</si>
  <si>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</si>
  <si>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</si>
  <si>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</si>
  <si>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</si>
  <si>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</si>
  <si>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</si>
  <si>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</si>
  <si>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</si>
  <si>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</si>
  <si>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</si>
  <si>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</si>
  <si>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</si>
  <si>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</si>
  <si>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</si>
  <si>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</si>
  <si>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</si>
  <si>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</si>
  <si>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</si>
  <si>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</si>
  <si>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</si>
  <si>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</si>
  <si>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</si>
  <si>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</si>
  <si>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</si>
  <si>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</si>
  <si>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</si>
  <si>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</si>
  <si>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</si>
  <si>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</si>
  <si>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</si>
  <si>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</si>
  <si>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</si>
  <si>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</si>
  <si>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</si>
  <si>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</si>
  <si>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</si>
  <si>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</si>
  <si>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</si>
  <si>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</si>
  <si>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</si>
  <si>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</si>
  <si>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</si>
  <si>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</si>
  <si>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</si>
  <si>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</si>
  <si>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</si>
  <si>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</si>
  <si>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</si>
  <si>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</si>
  <si>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</si>
  <si>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</si>
  <si>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</si>
  <si>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</si>
  <si>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</si>
  <si>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</si>
  <si>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</si>
  <si>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</si>
  <si>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</si>
  <si>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</si>
  <si>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</si>
  <si>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</si>
  <si>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</si>
  <si>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</si>
  <si>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</si>
  <si>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</si>
  <si>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</si>
  <si>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</si>
  <si>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</si>
  <si>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</si>
  <si>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</si>
  <si>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</si>
  <si>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</si>
  <si>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</si>
  <si>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</si>
  <si>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</si>
  <si>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</si>
  <si>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</si>
  <si>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</si>
  <si>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</si>
  <si>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</si>
  <si>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</si>
  <si>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</si>
  <si>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</si>
  <si>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</si>
  <si>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</si>
  <si>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</si>
  <si>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</si>
  <si>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</si>
  <si>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</si>
  <si>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</si>
  <si>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</si>
  <si>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</si>
  <si>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</si>
  <si>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</si>
  <si>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</si>
  <si>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</si>
  <si>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</si>
  <si>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</si>
  <si>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</si>
  <si>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</si>
  <si>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</si>
  <si>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</si>
  <si>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</si>
  <si>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</si>
  <si>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</si>
  <si>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</si>
  <si>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</si>
  <si>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</si>
  <si>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</si>
  <si>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</si>
  <si>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</si>
  <si>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</si>
  <si>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</si>
  <si>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</si>
  <si>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</si>
  <si>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</si>
  <si>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</si>
  <si>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</si>
  <si>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</si>
  <si>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</si>
  <si>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</si>
  <si>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</si>
  <si>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</si>
  <si>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</si>
  <si>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</si>
  <si>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</si>
  <si>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</si>
  <si>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</si>
  <si>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</si>
  <si>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</si>
  <si>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</si>
  <si>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</si>
  <si>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</si>
  <si>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</si>
  <si>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</si>
  <si>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</si>
  <si>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</si>
  <si>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</si>
  <si>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</si>
  <si>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</si>
  <si>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</si>
  <si>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</si>
  <si>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</si>
  <si>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</si>
  <si>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</si>
  <si>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</si>
  <si>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</si>
  <si>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</si>
  <si>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</si>
  <si>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</si>
  <si>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</si>
  <si>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</si>
  <si>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</si>
  <si>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</si>
  <si>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</si>
  <si>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</si>
  <si>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</si>
  <si>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</si>
  <si>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</si>
  <si>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</si>
  <si>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</si>
  <si>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</si>
  <si>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</si>
  <si>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</si>
  <si>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</si>
  <si>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</si>
  <si>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</si>
  <si>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</si>
  <si>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</si>
  <si>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</si>
  <si>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</si>
  <si>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</si>
  <si>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</si>
  <si>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</si>
  <si>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</si>
  <si>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</si>
  <si>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</si>
  <si>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</si>
  <si>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</si>
  <si>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</si>
  <si>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</si>
  <si>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</si>
  <si>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</si>
  <si>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</si>
  <si>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</si>
  <si>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</si>
  <si>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</si>
  <si>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</si>
  <si>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</si>
  <si>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</si>
  <si>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</si>
  <si>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</si>
  <si>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</si>
  <si>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</si>
  <si>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</si>
  <si>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</si>
  <si>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</si>
  <si>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</si>
  <si>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</si>
  <si>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</si>
  <si>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</si>
  <si>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</si>
  <si>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</si>
  <si>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</si>
  <si>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</si>
  <si>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</si>
  <si>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</si>
  <si>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</si>
  <si>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</si>
  <si>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</si>
  <si>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</si>
  <si>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</si>
  <si>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</si>
  <si>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</si>
  <si>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</si>
  <si>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</si>
  <si>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</si>
  <si>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</si>
  <si>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</si>
  <si>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</si>
  <si>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</si>
  <si>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</si>
  <si>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</si>
  <si>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</si>
  <si>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</si>
  <si>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</si>
  <si>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</si>
  <si>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</si>
  <si>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</si>
  <si>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</si>
  <si>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</si>
  <si>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</si>
  <si>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</si>
  <si>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</si>
  <si>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</si>
  <si>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</si>
  <si>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</si>
  <si>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</si>
  <si>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</si>
  <si>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</si>
  <si>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</si>
  <si>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</si>
  <si>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</si>
  <si>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</si>
  <si>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</si>
  <si>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</si>
  <si>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</si>
  <si>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</si>
  <si>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</si>
  <si>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</si>
  <si>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</si>
  <si>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</si>
  <si>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</si>
  <si>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</si>
  <si>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</si>
  <si>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</si>
  <si>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</si>
  <si>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</si>
  <si>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</si>
  <si>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</si>
  <si>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</si>
  <si>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</si>
  <si>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</si>
  <si>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</si>
  <si>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</si>
  <si>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</si>
  <si>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</si>
  <si>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</si>
  <si>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</si>
  <si>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</si>
  <si>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</si>
  <si>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</si>
  <si>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</si>
  <si>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</si>
  <si>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</si>
  <si>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</si>
  <si>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</si>
  <si>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</si>
  <si>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</si>
  <si>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</si>
  <si>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</si>
  <si>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</si>
  <si>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</si>
  <si>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</si>
  <si>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</si>
  <si>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</si>
  <si>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</si>
  <si>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</si>
  <si>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</si>
  <si>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</si>
  <si>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</si>
  <si>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</si>
  <si>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</si>
  <si>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</si>
  <si>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</si>
  <si>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</si>
  <si>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</si>
  <si>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</si>
  <si>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</si>
  <si>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</si>
  <si>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</si>
  <si>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</si>
  <si>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</si>
  <si>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</si>
  <si>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</si>
  <si>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</si>
  <si>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</si>
  <si>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</si>
  <si>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</si>
  <si>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</si>
  <si>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</si>
  <si>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</si>
  <si>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</si>
  <si>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</si>
  <si>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</si>
  <si>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</si>
  <si>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</si>
  <si>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</si>
  <si>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</si>
  <si>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</si>
  <si>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</si>
  <si>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</si>
  <si>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</si>
  <si>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</si>
  <si>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</si>
  <si>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</si>
  <si>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</si>
  <si>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</si>
  <si>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</si>
  <si>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</si>
  <si>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</si>
  <si>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</si>
  <si>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</si>
  <si>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</si>
  <si>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</si>
  <si>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</si>
  <si>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</si>
  <si>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</si>
  <si>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</si>
  <si>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</si>
  <si>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</si>
  <si>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</si>
  <si>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</si>
  <si>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</si>
  <si>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</si>
  <si>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</si>
  <si>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</si>
  <si>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</si>
  <si>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</si>
  <si>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</si>
  <si>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</si>
  <si>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</si>
  <si>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</si>
  <si>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</si>
  <si>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</si>
  <si>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</si>
  <si>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</si>
  <si>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</si>
  <si>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</si>
  <si>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</si>
  <si>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</si>
  <si>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</si>
  <si>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</si>
  <si>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</si>
  <si>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</si>
  <si>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</si>
  <si>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</si>
  <si>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</si>
  <si>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</si>
  <si>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</si>
  <si>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</si>
  <si>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</si>
  <si>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</si>
  <si>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</si>
  <si>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</si>
  <si>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</si>
  <si>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</si>
  <si>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</si>
  <si>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</si>
  <si>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</si>
  <si>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</si>
  <si>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</si>
  <si>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</si>
  <si>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</si>
  <si>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</si>
  <si>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</si>
  <si>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</si>
  <si>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</si>
  <si>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</si>
  <si>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</si>
  <si>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</si>
  <si>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</si>
  <si>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</si>
  <si>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</si>
  <si>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</si>
  <si>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</si>
  <si>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</si>
  <si>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</si>
  <si>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</si>
  <si>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</si>
  <si>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</si>
  <si>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</si>
  <si>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</si>
  <si>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</si>
  <si>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</si>
  <si>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</si>
  <si>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</si>
  <si>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</si>
  <si>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</si>
  <si>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</si>
  <si>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</si>
  <si>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</si>
  <si>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</si>
  <si>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</si>
  <si>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</si>
  <si>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</si>
  <si>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</si>
  <si>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</si>
  <si>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</si>
  <si>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</si>
  <si>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</si>
  <si>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</si>
  <si>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</si>
  <si>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</si>
  <si>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</si>
  <si>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</si>
  <si>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</si>
  <si>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</si>
  <si>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</si>
  <si>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</si>
  <si>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</si>
  <si>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</si>
  <si>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</si>
  <si>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</si>
  <si>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</si>
  <si>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</si>
  <si>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</si>
  <si>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</si>
  <si>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</si>
  <si>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</si>
  <si>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</si>
  <si>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</si>
  <si>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</si>
  <si>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</si>
  <si>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</si>
  <si>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</si>
  <si>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</si>
  <si>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</si>
  <si>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</si>
  <si>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</si>
  <si>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</si>
  <si>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</si>
  <si>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</si>
  <si>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</si>
  <si>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</si>
  <si>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</si>
  <si>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</si>
  <si>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</si>
  <si>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</si>
  <si>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</si>
  <si>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</si>
  <si>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</si>
  <si>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</si>
  <si>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</si>
  <si>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</si>
  <si>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</si>
  <si>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</si>
  <si>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</si>
  <si>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</si>
  <si>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</si>
  <si>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</si>
  <si>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</si>
  <si>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</si>
  <si>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</si>
  <si>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</si>
  <si>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</si>
  <si>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</si>
  <si>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</si>
  <si>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</si>
  <si>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</si>
  <si>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</si>
  <si>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</si>
  <si>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</si>
  <si>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</si>
  <si>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</si>
  <si>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</si>
  <si>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</si>
  <si>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</si>
  <si>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</si>
  <si>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</si>
  <si>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</si>
  <si>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</si>
  <si>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</si>
  <si>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</si>
  <si>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</si>
  <si>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</si>
  <si>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</si>
  <si>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</si>
  <si>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</si>
  <si>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</si>
  <si>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</si>
  <si>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</si>
  <si>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</si>
  <si>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</si>
  <si>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</si>
  <si>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</si>
  <si>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</si>
  <si>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</si>
  <si>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</si>
  <si>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</si>
  <si>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</si>
  <si>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</si>
  <si>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</si>
  <si>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</si>
  <si>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</si>
  <si>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</si>
  <si>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</si>
  <si>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</si>
  <si>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</si>
  <si>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</si>
  <si>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</si>
  <si>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</si>
  <si>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</si>
  <si>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</si>
  <si>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</si>
  <si>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</si>
  <si>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</si>
  <si>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</si>
  <si>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</si>
  <si>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</si>
  <si>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</si>
  <si>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</si>
  <si>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</si>
  <si>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</si>
  <si>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</si>
  <si>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</si>
  <si>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</si>
  <si>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</si>
  <si>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</si>
  <si>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</si>
  <si>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</si>
  <si>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</si>
  <si>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</si>
  <si>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</si>
  <si>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</si>
  <si>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</si>
  <si>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</si>
  <si>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</si>
  <si>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</si>
  <si>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</si>
  <si>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</si>
  <si>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</si>
  <si>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</si>
  <si>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</si>
  <si>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</si>
  <si>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</si>
  <si>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</si>
  <si>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</si>
  <si>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</si>
  <si>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</si>
  <si>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</si>
  <si>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</si>
  <si>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</si>
  <si>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</si>
  <si>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</si>
  <si>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</si>
  <si>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</si>
  <si>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</si>
  <si>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</si>
  <si>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</si>
  <si>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</si>
  <si>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</si>
  <si>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</si>
  <si>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</si>
  <si>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</si>
  <si>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</si>
  <si>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</si>
  <si>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</si>
  <si>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</si>
  <si>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</si>
  <si>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</si>
  <si>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</si>
  <si>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</si>
  <si>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</si>
  <si>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</si>
  <si>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</si>
  <si>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</si>
  <si>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</si>
  <si>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</si>
  <si>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</si>
  <si>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</si>
  <si>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</si>
  <si>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</si>
  <si>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</si>
  <si>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</si>
  <si>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</si>
  <si>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</si>
  <si>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</si>
  <si>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</si>
  <si>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</si>
  <si>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</si>
  <si>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</si>
  <si>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</si>
  <si>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</si>
  <si>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</si>
  <si>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</si>
  <si>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</si>
  <si>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</si>
  <si>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</si>
  <si>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</si>
  <si>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</si>
  <si>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</si>
  <si>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</si>
  <si>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</si>
  <si>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</si>
  <si>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</si>
  <si>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</si>
  <si>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</si>
  <si>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</si>
  <si>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</si>
  <si>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</si>
  <si>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</si>
  <si>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</si>
  <si>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</si>
  <si>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</si>
  <si>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</si>
  <si>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</si>
  <si>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</si>
  <si>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</si>
  <si>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</si>
  <si>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</si>
  <si>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</si>
  <si>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</si>
  <si>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</si>
  <si>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</si>
  <si>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</si>
  <si>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</si>
  <si>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</si>
  <si>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</si>
  <si>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</si>
  <si>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</si>
  <si>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</si>
  <si>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</si>
  <si>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</si>
  <si>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</si>
  <si>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</si>
  <si>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</si>
  <si>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</si>
  <si>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</si>
  <si>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</si>
  <si>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</si>
  <si>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</si>
  <si>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</si>
  <si>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</si>
  <si>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</si>
  <si>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</si>
  <si>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</si>
  <si>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</si>
  <si>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</si>
  <si>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</si>
  <si>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</si>
  <si>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</si>
  <si>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</si>
  <si>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</si>
  <si>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</si>
  <si>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</si>
  <si>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</si>
  <si>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</si>
  <si>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</si>
  <si>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</si>
  <si>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</si>
  <si>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</si>
  <si>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</si>
  <si>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</si>
  <si>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</si>
  <si>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</si>
  <si>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</si>
  <si>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</si>
  <si>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</si>
  <si>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</si>
  <si>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</si>
  <si>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</si>
  <si>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</si>
  <si>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</si>
  <si>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</si>
  <si>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</si>
  <si>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</si>
  <si>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</si>
  <si>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</si>
  <si>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</si>
  <si>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</si>
  <si>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</si>
  <si>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</si>
  <si>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</si>
  <si>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</si>
  <si>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</si>
  <si>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</si>
  <si>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</si>
  <si>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</si>
  <si>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</si>
  <si>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</si>
  <si>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</si>
  <si>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</si>
  <si>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</si>
  <si>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</si>
  <si>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</si>
  <si>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</si>
  <si>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</si>
  <si>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</si>
  <si>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</si>
  <si>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</si>
  <si>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</si>
  <si>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</si>
  <si>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</si>
  <si>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</si>
  <si>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</si>
  <si>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</si>
  <si>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</si>
  <si>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</si>
  <si>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</si>
  <si>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</si>
  <si>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</si>
  <si>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</si>
  <si>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</si>
  <si>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</si>
  <si>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</si>
  <si>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</si>
  <si>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</si>
  <si>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</si>
  <si>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</si>
  <si>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</si>
  <si>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</si>
  <si>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</si>
  <si>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</si>
  <si>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</si>
  <si>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</si>
  <si>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</si>
  <si>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</si>
  <si>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</si>
  <si>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</si>
  <si>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</si>
  <si>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</si>
  <si>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</si>
  <si>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</si>
  <si>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</si>
  <si>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</si>
  <si>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</si>
  <si>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</si>
  <si>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</si>
  <si>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</si>
  <si>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</si>
  <si>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</si>
  <si>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</si>
  <si>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</si>
  <si>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</si>
  <si>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</si>
  <si>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</si>
  <si>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</si>
  <si>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</si>
  <si>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</si>
  <si>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</si>
  <si>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</si>
  <si>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</si>
  <si>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</si>
  <si>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</si>
  <si>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</si>
  <si>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</si>
  <si>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</si>
  <si>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</si>
  <si>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</si>
  <si>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</si>
  <si>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</si>
  <si>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</si>
  <si>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</si>
  <si>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</si>
  <si>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</si>
  <si>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</si>
  <si>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</si>
  <si>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</si>
  <si>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</si>
  <si>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</si>
  <si>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</si>
  <si>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</si>
  <si>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</si>
  <si>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</si>
  <si>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</si>
  <si>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</si>
  <si>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</si>
  <si>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</si>
  <si>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</si>
  <si>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</si>
  <si>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</si>
  <si>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</si>
  <si>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</si>
  <si>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</si>
  <si>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</si>
  <si>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</si>
  <si>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</si>
  <si>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</si>
  <si>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</si>
  <si>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</si>
  <si>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</si>
  <si>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</si>
  <si>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</si>
  <si>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</si>
  <si>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</si>
  <si>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</si>
  <si>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</si>
  <si>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</si>
  <si>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</si>
  <si>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</si>
  <si>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</si>
  <si>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</si>
  <si>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</si>
  <si>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</si>
  <si>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</si>
  <si>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</si>
  <si>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</si>
  <si>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</si>
  <si>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</si>
  <si>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</si>
  <si>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</si>
  <si>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</si>
  <si>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</si>
  <si>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</si>
  <si>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</si>
  <si>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</si>
  <si>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</si>
  <si>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</si>
  <si>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</si>
  <si>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</si>
  <si>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</si>
  <si>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</si>
  <si>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</si>
  <si>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</si>
  <si>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</si>
  <si>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</si>
  <si>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</si>
  <si>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</si>
  <si>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</si>
  <si>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</si>
  <si>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</si>
  <si>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</si>
  <si>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</si>
  <si>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</si>
  <si>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</si>
  <si>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</si>
  <si>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</si>
  <si>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</si>
  <si>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</si>
  <si>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</si>
  <si>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</si>
  <si>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</si>
  <si>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</si>
  <si>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</si>
  <si>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</si>
  <si>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</si>
  <si>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</si>
  <si>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</si>
  <si>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</si>
  <si>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</si>
  <si>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</si>
  <si>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</si>
  <si>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</si>
  <si>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</si>
  <si>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</si>
  <si>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</si>
  <si>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</si>
  <si>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</si>
  <si>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</si>
  <si>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</si>
  <si>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</si>
  <si>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</si>
  <si>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</si>
  <si>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</si>
  <si>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</si>
  <si>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</si>
  <si>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</si>
  <si>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</si>
  <si>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</si>
  <si>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</si>
  <si>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</si>
  <si>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</si>
  <si>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</si>
  <si>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</si>
  <si>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</si>
  <si>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</si>
  <si>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</si>
  <si>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</si>
  <si>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</si>
  <si>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</si>
  <si>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</si>
  <si>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</si>
  <si>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</si>
  <si>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</si>
  <si>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</si>
  <si>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</si>
  <si>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</si>
  <si>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</si>
  <si>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</si>
  <si>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</si>
  <si>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</si>
  <si>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</si>
  <si>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</si>
  <si>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</si>
  <si>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</si>
  <si>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</si>
  <si>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</si>
  <si>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</si>
  <si>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</si>
  <si>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</si>
  <si>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</si>
  <si>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</si>
  <si>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</si>
  <si>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</si>
  <si>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</si>
  <si>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</si>
  <si>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</si>
  <si>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</si>
  <si>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</si>
  <si>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</si>
  <si>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</si>
  <si>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</si>
  <si>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</si>
  <si>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</si>
  <si>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</si>
  <si>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</si>
  <si>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</si>
  <si>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</si>
  <si>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</si>
  <si>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</si>
  <si>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</si>
  <si>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</si>
  <si>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</si>
  <si>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</si>
  <si>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</si>
  <si>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</si>
  <si>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</si>
  <si>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</si>
  <si>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</si>
  <si>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</si>
  <si>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</si>
  <si>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</si>
  <si>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</si>
  <si>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</si>
  <si>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</si>
  <si>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</si>
  <si>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</si>
  <si>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</si>
  <si>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</si>
  <si>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</si>
  <si>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</si>
  <si>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</si>
  <si>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</si>
  <si>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</si>
  <si>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</si>
  <si>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</si>
  <si>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</si>
  <si>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</si>
  <si>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</si>
  <si>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</si>
  <si>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</si>
  <si>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</si>
  <si>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</si>
  <si>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</si>
  <si>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</si>
  <si>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</si>
  <si>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</si>
  <si>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</si>
  <si>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</si>
  <si>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</si>
  <si>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</si>
  <si>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</si>
  <si>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</si>
  <si>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</si>
  <si>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</si>
  <si>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</si>
  <si>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</si>
  <si>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</si>
  <si>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</si>
  <si>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</si>
  <si>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</si>
  <si>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</si>
  <si>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</si>
  <si>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</si>
  <si>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</si>
  <si>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</si>
  <si>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</si>
  <si>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</si>
  <si>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</si>
  <si>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</si>
  <si>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</si>
  <si>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</si>
  <si>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</si>
  <si>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</si>
  <si>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</si>
  <si>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</si>
  <si>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</si>
  <si>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</si>
  <si>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</si>
  <si>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</si>
  <si>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</si>
  <si>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</si>
  <si>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</si>
  <si>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</si>
  <si>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</si>
  <si>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</si>
  <si>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</si>
  <si>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</si>
  <si>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</si>
  <si>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</si>
  <si>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</si>
  <si>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</si>
  <si>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</si>
  <si>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</si>
  <si>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</si>
  <si>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</si>
  <si>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</si>
  <si>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</si>
  <si>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</si>
  <si>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</si>
  <si>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</si>
  <si>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</si>
  <si>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</si>
  <si>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</si>
  <si>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</si>
  <si>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</si>
  <si>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</si>
  <si>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</si>
  <si>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</si>
  <si>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</si>
  <si>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</si>
  <si>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</si>
  <si>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</si>
  <si>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</si>
  <si>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</si>
  <si>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</si>
  <si>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</si>
  <si>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</si>
  <si>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</si>
  <si>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</si>
  <si>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</si>
  <si>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</si>
  <si>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</si>
  <si>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</si>
  <si>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</si>
  <si>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</si>
  <si>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</si>
  <si>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</si>
  <si>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</si>
  <si>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</si>
  <si>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</si>
  <si>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</si>
  <si>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</si>
  <si>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</si>
  <si>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</si>
  <si>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</si>
  <si>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</si>
  <si>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</si>
  <si>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</si>
  <si>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</si>
  <si>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</si>
  <si>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</si>
  <si>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</si>
  <si>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</si>
  <si>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</si>
  <si>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</si>
  <si>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</si>
  <si>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</si>
  <si>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</si>
  <si>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</si>
  <si>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</si>
  <si>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</si>
  <si>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</si>
  <si>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</si>
  <si>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</si>
  <si>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</si>
  <si>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</si>
  <si>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</si>
  <si>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</si>
  <si>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</si>
  <si>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</si>
  <si>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</si>
  <si>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</si>
  <si>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</si>
  <si>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</si>
  <si>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</si>
  <si>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</si>
  <si>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</si>
  <si>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</si>
  <si>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</si>
  <si>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</si>
  <si>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</si>
  <si>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</si>
  <si>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</si>
  <si>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</si>
  <si>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</si>
  <si>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</si>
  <si>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</si>
  <si>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</si>
  <si>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</si>
  <si>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</si>
  <si>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</si>
  <si>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</si>
  <si>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</si>
  <si>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</si>
  <si>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</si>
  <si>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</si>
  <si>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</si>
  <si>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</si>
  <si>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</si>
  <si>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</si>
  <si>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</si>
  <si>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</si>
  <si>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</si>
  <si>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</si>
  <si>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</si>
  <si>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</si>
  <si>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</si>
  <si>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</si>
  <si>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</si>
  <si>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</si>
  <si>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</si>
  <si>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</si>
  <si>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</si>
  <si>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</si>
  <si>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</si>
  <si>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</si>
  <si>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</si>
  <si>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</si>
  <si>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</si>
  <si>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</si>
  <si>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</si>
  <si>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</si>
  <si>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</si>
  <si>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</si>
  <si>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</si>
  <si>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</si>
  <si>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</si>
  <si>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</si>
  <si>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</si>
  <si>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</si>
  <si>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</si>
  <si>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</si>
  <si>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</si>
  <si>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</si>
  <si>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</si>
  <si>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</si>
  <si>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</si>
  <si>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</si>
  <si>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</si>
  <si>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</si>
  <si>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</si>
  <si>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</si>
  <si>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</si>
  <si>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</si>
  <si>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</si>
  <si>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</si>
  <si>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</si>
  <si>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</si>
  <si>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</si>
  <si>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</si>
  <si>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</si>
  <si>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</si>
  <si>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</si>
  <si>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</si>
  <si>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</si>
  <si>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</si>
  <si>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</si>
  <si>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</si>
  <si>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</si>
  <si>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</si>
  <si>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</si>
  <si>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</si>
  <si>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</si>
  <si>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</si>
  <si>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</si>
  <si>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</si>
  <si>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</si>
  <si>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</si>
  <si>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</si>
  <si>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</si>
  <si>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</si>
  <si>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</si>
  <si>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</si>
  <si>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</si>
  <si>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</si>
  <si>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</si>
  <si>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</si>
  <si>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</si>
  <si>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</si>
  <si>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</si>
  <si>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</si>
  <si>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</si>
  <si>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</si>
  <si>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</si>
  <si>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</si>
  <si>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</si>
  <si>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</si>
  <si>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</si>
  <si>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</si>
  <si>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</si>
  <si>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</si>
  <si>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</si>
  <si>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</si>
  <si>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</si>
  <si>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</si>
  <si>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</si>
  <si>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</si>
  <si>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</si>
  <si>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</si>
  <si>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</si>
  <si>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</si>
  <si>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</si>
  <si>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</si>
  <si>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</si>
  <si>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</si>
  <si>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</si>
  <si>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</si>
  <si>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</si>
  <si>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</si>
  <si>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</si>
  <si>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</si>
  <si>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</si>
  <si>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</si>
  <si>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</si>
  <si>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</si>
  <si>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</si>
  <si>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</si>
  <si>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</si>
  <si>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</si>
  <si>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</si>
  <si>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</si>
  <si>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</si>
  <si>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</si>
  <si>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</si>
  <si>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</si>
  <si>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</si>
  <si>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</si>
  <si>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</si>
  <si>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</si>
  <si>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</si>
  <si>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</si>
  <si>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</si>
  <si>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</si>
  <si>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</si>
  <si>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</si>
  <si>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</si>
  <si>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</si>
  <si>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</si>
  <si>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</si>
  <si>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</si>
  <si>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</si>
  <si>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</si>
  <si>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</si>
  <si>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</si>
  <si>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</si>
  <si>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</si>
  <si>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</si>
  <si>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</si>
  <si>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</si>
  <si>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</si>
  <si>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</si>
  <si>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</si>
  <si>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</si>
  <si>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</si>
  <si>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</si>
  <si>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</si>
  <si>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</si>
  <si>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</si>
  <si>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</si>
  <si>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</si>
  <si>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</si>
  <si>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</si>
  <si>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</si>
  <si>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</si>
  <si>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</si>
  <si>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</si>
  <si>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</si>
  <si>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</si>
  <si>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</si>
  <si>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</si>
  <si>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</si>
  <si>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</si>
  <si>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</si>
  <si>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</si>
  <si>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</si>
  <si>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</si>
  <si>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</si>
  <si>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</si>
  <si>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</si>
  <si>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</si>
  <si>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</si>
  <si>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</si>
  <si>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</si>
  <si>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</si>
  <si>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</si>
  <si>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</si>
  <si>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</si>
  <si>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</si>
  <si>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</si>
  <si>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</si>
  <si>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</si>
  <si>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</si>
  <si>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</si>
  <si>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</si>
  <si>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</si>
  <si>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</si>
  <si>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</si>
  <si>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</si>
  <si>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</si>
  <si>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</si>
  <si>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</si>
  <si>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</si>
  <si>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</si>
  <si>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</si>
  <si>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</si>
  <si>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</si>
  <si>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</si>
  <si>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</si>
  <si>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</si>
  <si>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</si>
  <si>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</si>
  <si>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</si>
  <si>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</si>
  <si>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</si>
  <si>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</si>
  <si>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</si>
  <si>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</si>
  <si>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</si>
  <si>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</si>
  <si>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</si>
  <si>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</si>
  <si>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</si>
  <si>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</si>
  <si>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</si>
  <si>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</si>
  <si>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</si>
  <si>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</si>
  <si>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</si>
  <si>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</si>
  <si>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</si>
  <si>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</si>
  <si>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</si>
  <si>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</si>
  <si>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</si>
  <si>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</si>
  <si>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</si>
  <si>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</si>
  <si>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</si>
  <si>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</si>
  <si>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</si>
  <si>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</si>
  <si>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</si>
  <si>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</si>
  <si>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</si>
  <si>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</si>
  <si>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</si>
  <si>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</si>
  <si>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</si>
  <si>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</si>
  <si>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</si>
  <si>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</si>
  <si>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</si>
  <si>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</si>
  <si>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</si>
  <si>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</si>
  <si>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</si>
  <si>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</si>
  <si>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</si>
  <si>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</si>
  <si>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</si>
  <si>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</si>
  <si>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</si>
  <si>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</si>
  <si>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</si>
  <si>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</si>
  <si>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</si>
  <si>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</si>
  <si>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</si>
  <si>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</si>
  <si>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</si>
  <si>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</si>
  <si>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</si>
  <si>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</si>
  <si>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</si>
  <si>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</si>
  <si>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</si>
  <si>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</si>
  <si>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</si>
  <si>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</si>
  <si>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</si>
  <si>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</si>
  <si>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</si>
  <si>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</si>
  <si>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</si>
  <si>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</si>
  <si>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</si>
  <si>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</si>
  <si>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</si>
  <si>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</si>
  <si>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</si>
  <si>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</si>
  <si>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</si>
  <si>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</si>
  <si>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</si>
  <si>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</si>
  <si>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</si>
  <si>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</si>
  <si>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</si>
  <si>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</si>
  <si>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</si>
  <si>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</si>
  <si>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</si>
  <si>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</si>
  <si>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</si>
  <si>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</si>
  <si>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</si>
  <si>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</si>
  <si>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</si>
  <si>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</si>
  <si>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</si>
  <si>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</si>
  <si>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</si>
  <si>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</si>
  <si>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</si>
  <si>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</si>
  <si>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</si>
  <si>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</si>
  <si>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</si>
  <si>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</si>
  <si>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</si>
  <si>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</si>
  <si>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</si>
  <si>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</si>
  <si>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</si>
  <si>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</si>
  <si>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</si>
  <si>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</si>
  <si>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</si>
  <si>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</si>
  <si>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</si>
  <si>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</si>
  <si>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</si>
  <si>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</si>
  <si>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</si>
  <si>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</si>
  <si>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</si>
  <si>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</si>
  <si>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</si>
  <si>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</si>
  <si>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</si>
  <si>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</si>
  <si>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</si>
  <si>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</si>
  <si>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</si>
  <si>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</si>
  <si>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</si>
  <si>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</si>
  <si>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</si>
  <si>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</si>
  <si>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</si>
  <si>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</si>
  <si>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</si>
  <si>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</si>
  <si>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</si>
  <si>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</si>
  <si>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</si>
  <si>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</si>
  <si>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</si>
  <si>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</si>
  <si>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</si>
  <si>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</si>
  <si>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</si>
  <si>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</si>
  <si>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</si>
  <si>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</si>
  <si>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</si>
  <si>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</si>
  <si>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</si>
  <si>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</si>
  <si>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</si>
  <si>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</si>
  <si>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</si>
  <si>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</si>
  <si>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</si>
  <si>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</si>
  <si>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</si>
  <si>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</si>
  <si>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</si>
  <si>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</si>
  <si>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</si>
  <si>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</si>
  <si>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</si>
  <si>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</si>
  <si>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</si>
  <si>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</si>
  <si>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</si>
  <si>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</si>
  <si>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</si>
  <si>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</si>
  <si>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</si>
  <si>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</si>
  <si>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</si>
  <si>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</si>
  <si>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</si>
  <si>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</si>
  <si>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</si>
  <si>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</si>
  <si>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</si>
  <si>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</si>
  <si>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</si>
  <si>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</si>
  <si>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</si>
  <si>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</si>
  <si>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</si>
  <si>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</si>
  <si>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</si>
  <si>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</si>
  <si>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</si>
  <si>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</si>
  <si>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</si>
  <si>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</si>
  <si>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</si>
  <si>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</si>
  <si>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</si>
  <si>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</si>
  <si>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</si>
  <si>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</si>
  <si>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</si>
  <si>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</si>
  <si>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</si>
  <si>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</si>
  <si>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</si>
  <si>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</si>
  <si>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</si>
  <si>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</si>
  <si>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</si>
  <si>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</si>
  <si>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</si>
  <si>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</si>
  <si>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</si>
  <si>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</si>
  <si>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</si>
  <si>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</si>
  <si>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</si>
  <si>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</si>
  <si>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</si>
  <si>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</si>
  <si>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</si>
  <si>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</si>
  <si>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</si>
  <si>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</si>
  <si>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</si>
  <si>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</si>
  <si>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</si>
  <si>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</si>
  <si>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</si>
  <si>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</si>
  <si>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</si>
  <si>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</si>
  <si>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</si>
  <si>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</si>
  <si>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</si>
  <si>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</si>
  <si>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</si>
  <si>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</si>
  <si>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</si>
  <si>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</si>
  <si>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</si>
  <si>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</si>
  <si>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</si>
  <si>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</si>
  <si>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</si>
  <si>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</si>
  <si>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</si>
  <si>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</si>
  <si>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</si>
  <si>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</si>
  <si>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</si>
  <si>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</si>
  <si>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</si>
  <si>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</si>
  <si>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</si>
  <si>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</si>
  <si>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</si>
  <si>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</si>
  <si>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</si>
  <si>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</si>
  <si>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</si>
  <si>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</si>
  <si>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</si>
  <si>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</si>
  <si>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</si>
  <si>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</si>
  <si>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</si>
  <si>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</si>
  <si>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</si>
  <si>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</si>
  <si>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</si>
  <si>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</si>
  <si>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</si>
  <si>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</si>
  <si>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</si>
  <si>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</si>
  <si>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</si>
  <si>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</si>
  <si>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</si>
  <si>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</si>
  <si>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</si>
  <si>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</si>
  <si>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</si>
  <si>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</si>
  <si>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</si>
  <si>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</si>
  <si>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</si>
  <si>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</si>
  <si>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</si>
  <si>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</si>
  <si>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</si>
  <si>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</si>
  <si>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</si>
  <si>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</si>
  <si>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</si>
  <si>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</si>
  <si>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</si>
  <si>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</si>
  <si>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</si>
  <si>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</si>
  <si>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</si>
  <si>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</si>
  <si>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</si>
  <si>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</si>
  <si>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</si>
  <si>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</si>
  <si>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</si>
  <si>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</si>
  <si>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</si>
  <si>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</si>
  <si>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</si>
  <si>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</si>
  <si>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</si>
  <si>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</si>
  <si>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</si>
  <si>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</si>
  <si>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</si>
  <si>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</si>
  <si>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</si>
  <si>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</si>
  <si>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</si>
  <si>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</si>
  <si>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</si>
  <si>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</si>
  <si>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</si>
  <si>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</si>
  <si>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</si>
  <si>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</si>
  <si>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</si>
  <si>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</si>
  <si>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</si>
  <si>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</si>
  <si>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</si>
  <si>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</si>
  <si>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</si>
  <si>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</si>
  <si>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</si>
  <si>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</si>
  <si>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</si>
  <si>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</si>
  <si>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</si>
  <si>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</si>
  <si>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</si>
  <si>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</si>
  <si>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</si>
  <si>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</si>
  <si>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</si>
  <si>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</si>
  <si>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</si>
  <si>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</si>
  <si>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</si>
  <si>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</si>
  <si>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</si>
  <si>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</si>
  <si>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</si>
  <si>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</si>
  <si>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</si>
  <si>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</si>
  <si>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</si>
  <si>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</si>
  <si>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</si>
  <si>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</si>
  <si>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</si>
  <si>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</si>
  <si>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</si>
  <si>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</si>
  <si>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</si>
  <si>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</si>
  <si>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</si>
  <si>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</si>
  <si>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</si>
  <si>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</si>
  <si>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</si>
  <si>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</si>
  <si>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</si>
  <si>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</si>
  <si>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</si>
  <si>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</si>
  <si>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</si>
  <si>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</si>
  <si>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</si>
  <si>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</si>
  <si>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</si>
  <si>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</si>
  <si>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</si>
  <si>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</si>
  <si>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</si>
  <si>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</si>
  <si>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</si>
  <si>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</si>
  <si>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</si>
  <si>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</si>
  <si>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</si>
  <si>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</si>
  <si>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</si>
  <si>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</si>
  <si>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</si>
  <si>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</si>
  <si>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</si>
  <si>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</si>
  <si>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</si>
  <si>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</si>
  <si>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</si>
  <si>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</si>
  <si>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</si>
  <si>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</si>
  <si>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</si>
  <si>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</si>
  <si>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</si>
  <si>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</si>
  <si>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</si>
  <si>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</si>
  <si>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</si>
  <si>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</si>
  <si>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</si>
  <si>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</si>
  <si>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</si>
  <si>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</si>
  <si>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</si>
  <si>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</si>
  <si>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</si>
  <si>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</si>
  <si>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</si>
  <si>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</si>
  <si>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</si>
  <si>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</si>
  <si>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</si>
  <si>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</si>
  <si>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</si>
  <si>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</si>
  <si>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</si>
  <si>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</si>
  <si>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</si>
  <si>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</si>
  <si>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</si>
  <si>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</si>
  <si>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</si>
  <si>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</si>
  <si>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</si>
  <si>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</si>
  <si>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</si>
  <si>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</si>
  <si>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</si>
  <si>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</si>
  <si>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</si>
  <si>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</si>
  <si>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</si>
  <si>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</si>
  <si>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</si>
  <si>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</si>
  <si>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</si>
  <si>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</si>
  <si>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</si>
  <si>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</si>
  <si>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</si>
  <si>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</si>
  <si>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</si>
  <si>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</si>
  <si>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</si>
  <si>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</si>
  <si>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</si>
  <si>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</si>
  <si>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</si>
  <si>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</si>
  <si>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</si>
  <si>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</si>
  <si>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</si>
  <si>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</si>
  <si>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</si>
  <si>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</si>
  <si>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</si>
  <si>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</si>
  <si>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</si>
  <si>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</si>
  <si>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</si>
  <si>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</si>
  <si>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</si>
  <si>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</si>
  <si>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</si>
  <si>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</si>
  <si>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</si>
  <si>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</si>
  <si>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</si>
  <si>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</si>
  <si>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</si>
  <si>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</si>
  <si>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</si>
  <si>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</si>
  <si>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</si>
  <si>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</si>
  <si>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</si>
  <si>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</si>
  <si>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</si>
  <si>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</si>
  <si>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</si>
  <si>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</si>
  <si>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</si>
  <si>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</si>
  <si>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</si>
  <si>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</si>
  <si>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</si>
  <si>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</si>
  <si>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</si>
  <si>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</si>
  <si>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</si>
  <si>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</si>
  <si>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</si>
  <si>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</si>
  <si>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</si>
  <si>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</si>
  <si>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</si>
  <si>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</si>
  <si>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</si>
  <si>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</si>
  <si>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</si>
  <si>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</si>
  <si>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</si>
  <si>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</si>
  <si>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</si>
  <si>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</si>
  <si>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</si>
  <si>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</si>
  <si>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</si>
  <si>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</si>
  <si>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</si>
  <si>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</si>
  <si>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</si>
  <si>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</si>
  <si>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</si>
  <si>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</si>
  <si>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</si>
  <si>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</si>
  <si>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</si>
  <si>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</si>
  <si>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</si>
  <si>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</si>
  <si>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</si>
  <si>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</si>
  <si>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</si>
  <si>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</si>
  <si>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</si>
  <si>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</si>
  <si>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</si>
  <si>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</si>
  <si>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</si>
  <si>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</si>
  <si>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</si>
  <si>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</si>
  <si>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</si>
  <si>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</si>
  <si>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</si>
  <si>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</si>
  <si>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</si>
  <si>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</si>
  <si>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</si>
  <si>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</si>
  <si>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</si>
  <si>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</si>
  <si>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</si>
  <si>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</si>
  <si>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</si>
  <si>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</si>
  <si>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</si>
  <si>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</si>
  <si>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</si>
  <si>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</si>
  <si>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</si>
  <si>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</si>
  <si>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</si>
  <si>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</si>
  <si>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</si>
  <si>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</si>
  <si>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</si>
  <si>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</si>
  <si>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</si>
  <si>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</si>
  <si>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</si>
  <si>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</si>
  <si>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</si>
  <si>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</si>
  <si>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</si>
  <si>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</si>
  <si>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</si>
  <si>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</si>
  <si>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</si>
  <si>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</si>
  <si>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</si>
  <si>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</si>
  <si>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</si>
  <si>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</si>
  <si>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</si>
  <si>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</si>
  <si>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</si>
  <si>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</si>
  <si>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</si>
  <si>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</si>
  <si>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</si>
  <si>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</si>
  <si>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</si>
  <si>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</si>
  <si>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</si>
  <si>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</si>
  <si>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</si>
  <si>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</si>
  <si>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</si>
  <si>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</si>
  <si>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</si>
  <si>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</si>
  <si>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</si>
  <si>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</si>
  <si>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</si>
  <si>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</si>
  <si>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</si>
  <si>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</si>
  <si>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</si>
  <si>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</si>
  <si>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</si>
  <si>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</si>
  <si>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</si>
  <si>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</si>
  <si>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</si>
  <si>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</si>
  <si>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</si>
  <si>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</si>
  <si>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</si>
  <si>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</si>
  <si>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</si>
  <si>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</si>
  <si>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</si>
  <si>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</si>
  <si>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</si>
  <si>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</si>
  <si>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</si>
  <si>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</si>
  <si>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</si>
  <si>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</si>
  <si>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</si>
  <si>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</si>
  <si>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</si>
  <si>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</si>
  <si>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</si>
  <si>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</si>
  <si>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</si>
  <si>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</si>
  <si>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</si>
  <si>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</si>
  <si>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</si>
  <si>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</si>
  <si>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</si>
  <si>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</si>
  <si>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</si>
  <si>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</si>
  <si>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</si>
  <si>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</si>
  <si>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</si>
  <si>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</si>
  <si>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</si>
  <si>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</si>
  <si>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</si>
  <si>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</si>
  <si>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</si>
  <si>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</si>
  <si>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</si>
  <si>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</si>
  <si>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</si>
  <si>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</si>
  <si>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</si>
  <si>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</si>
  <si>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</si>
  <si>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</si>
  <si>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</si>
  <si>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</si>
  <si>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</si>
  <si>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</si>
  <si>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</si>
  <si>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</si>
  <si>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</si>
  <si>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</si>
  <si>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</si>
  <si>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</si>
  <si>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</si>
  <si>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</si>
  <si>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</si>
  <si>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</si>
  <si>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</si>
  <si>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</si>
  <si>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</si>
  <si>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</si>
  <si>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</si>
  <si>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</si>
  <si>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</si>
  <si>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</si>
  <si>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</si>
  <si>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</si>
  <si>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</si>
  <si>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</si>
  <si>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</si>
  <si>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</si>
  <si>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</si>
  <si>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</si>
  <si>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</si>
  <si>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</si>
  <si>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</si>
  <si>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</si>
  <si>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</si>
  <si>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</si>
  <si>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</si>
  <si>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</si>
  <si>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</si>
  <si>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</si>
  <si>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</si>
  <si>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</si>
  <si>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</si>
  <si>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</si>
  <si>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</si>
  <si>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</si>
  <si>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</si>
  <si>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</si>
  <si>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</si>
  <si>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</si>
  <si>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</si>
  <si>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</si>
  <si>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</si>
  <si>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</si>
  <si>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</si>
  <si>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</si>
  <si>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</si>
  <si>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</si>
  <si>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</si>
  <si>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</si>
  <si>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</si>
  <si>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</si>
  <si>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</si>
  <si>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</si>
  <si>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</si>
  <si>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</si>
  <si>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</si>
  <si>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</si>
  <si>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</si>
  <si>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</si>
  <si>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</si>
  <si>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</si>
  <si>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</si>
  <si>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</si>
  <si>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</si>
  <si>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</si>
  <si>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</si>
  <si>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</si>
  <si>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</si>
  <si>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</si>
  <si>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</si>
  <si>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</si>
  <si>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</si>
  <si>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</si>
  <si>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</si>
  <si>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</si>
  <si>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</si>
  <si>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</si>
  <si>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</si>
  <si>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</si>
  <si>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</si>
  <si>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</si>
  <si>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</si>
  <si>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</si>
  <si>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</si>
  <si>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</si>
  <si>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</si>
  <si>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</si>
  <si>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</si>
  <si>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</si>
  <si>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</si>
  <si>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</si>
  <si>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</si>
  <si>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</si>
  <si>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</si>
  <si>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</si>
  <si>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</si>
  <si>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</si>
  <si>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</si>
  <si>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</si>
  <si>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</si>
  <si>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</si>
  <si>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</si>
  <si>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</si>
  <si>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</si>
  <si>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</si>
  <si>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</si>
  <si>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</si>
  <si>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</si>
  <si>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</si>
  <si>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</si>
  <si>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</si>
  <si>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</si>
  <si>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</si>
  <si>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</si>
  <si>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</si>
  <si>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</si>
  <si>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</si>
  <si>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</si>
  <si>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</si>
  <si>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</si>
  <si>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</si>
  <si>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</si>
  <si>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</si>
  <si>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</si>
  <si>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</si>
  <si>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</si>
  <si>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</si>
  <si>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</si>
  <si>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</si>
  <si>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</si>
  <si>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</si>
  <si>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</si>
  <si>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</si>
  <si>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</si>
  <si>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</si>
  <si>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</si>
  <si>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</si>
  <si>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</si>
  <si>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</si>
  <si>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</si>
  <si>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</si>
  <si>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</si>
  <si>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</si>
  <si>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</si>
  <si>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</si>
  <si>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</si>
  <si>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</si>
  <si>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</si>
  <si>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</si>
  <si>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</si>
  <si>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</si>
  <si>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</si>
  <si>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</si>
  <si>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</si>
  <si>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</si>
  <si>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</si>
  <si>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</si>
  <si>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</si>
  <si>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</si>
  <si>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</si>
  <si>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</si>
  <si>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</si>
  <si>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</si>
  <si>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</si>
  <si>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</si>
  <si>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</si>
  <si>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</si>
  <si>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</si>
  <si>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</si>
  <si>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</si>
  <si>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</si>
  <si>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</si>
  <si>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</si>
  <si>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</si>
  <si>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</si>
  <si>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</si>
  <si>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</si>
  <si>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</si>
  <si>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</si>
  <si>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</si>
  <si>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</si>
  <si>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</si>
  <si>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</si>
  <si>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</si>
  <si>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</si>
  <si>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</si>
  <si>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</si>
  <si>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</si>
  <si>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</si>
  <si>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</si>
  <si>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</si>
  <si>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</si>
  <si>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</si>
  <si>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</si>
  <si>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</si>
  <si>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</si>
  <si>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</si>
  <si>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</si>
  <si>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</si>
  <si>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</si>
  <si>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</si>
  <si>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</si>
  <si>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</si>
  <si>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</si>
  <si>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</si>
  <si>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</si>
  <si>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</si>
  <si>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</si>
  <si>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</si>
  <si>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</si>
  <si>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</si>
  <si>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</si>
  <si>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</si>
  <si>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</si>
  <si>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</si>
  <si>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</si>
  <si>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</si>
  <si>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</si>
  <si>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</si>
  <si>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</si>
  <si>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</si>
  <si>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</si>
  <si>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</si>
  <si>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</si>
  <si>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</si>
  <si>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</si>
  <si>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</si>
  <si>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</si>
  <si>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</si>
  <si>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</si>
  <si>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</si>
  <si>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</si>
  <si>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</si>
  <si>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</si>
  <si>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</si>
  <si>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</si>
  <si>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</si>
  <si>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</si>
  <si>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</si>
  <si>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</si>
  <si>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</si>
  <si>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</si>
  <si>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</si>
  <si>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</si>
  <si>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</si>
  <si>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</si>
  <si>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</si>
  <si>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</si>
  <si>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</si>
  <si>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</si>
  <si>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</si>
  <si>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</si>
  <si>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</si>
  <si>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</si>
  <si>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</si>
  <si>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</si>
  <si>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</si>
  <si>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</si>
  <si>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</si>
  <si>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</si>
  <si>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</si>
  <si>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</si>
  <si>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</si>
  <si>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</si>
  <si>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</si>
  <si>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</si>
  <si>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</si>
  <si>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</si>
  <si>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</si>
  <si>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</si>
  <si>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</si>
  <si>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</si>
  <si>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</si>
  <si>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</si>
  <si>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</si>
  <si>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</si>
  <si>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</si>
  <si>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</si>
  <si>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</si>
  <si>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</si>
  <si>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</si>
  <si>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</si>
  <si>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</si>
  <si>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</si>
  <si>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</si>
  <si>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</si>
  <si>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</si>
  <si>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</si>
  <si>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</si>
  <si>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</si>
  <si>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</si>
  <si>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</si>
  <si>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</si>
  <si>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</si>
  <si>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</si>
  <si>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</si>
  <si>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</si>
  <si>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</si>
  <si>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</si>
  <si>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</si>
  <si>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</si>
  <si>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</si>
  <si>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</si>
  <si>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</si>
  <si>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</si>
  <si>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</si>
  <si>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</si>
  <si>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</si>
  <si>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</si>
  <si>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</si>
  <si>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</si>
  <si>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</si>
  <si>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</si>
  <si>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</si>
  <si>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</si>
  <si>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</si>
  <si>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</si>
  <si>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</si>
  <si>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</si>
  <si>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</si>
  <si>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</si>
  <si>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</si>
  <si>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</si>
  <si>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</si>
  <si>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</si>
  <si>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</si>
  <si>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</si>
  <si>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</si>
  <si>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</si>
  <si>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</si>
  <si>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</si>
  <si>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</si>
  <si>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</si>
  <si>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</si>
  <si>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</si>
  <si>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</si>
  <si>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</si>
  <si>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</si>
  <si>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</si>
  <si>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</si>
  <si>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</si>
  <si>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</si>
  <si>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</si>
  <si>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</si>
  <si>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</si>
  <si>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</si>
  <si>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</si>
  <si>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</si>
  <si>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</si>
  <si>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</si>
  <si>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</si>
  <si>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</si>
  <si>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</si>
  <si>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</si>
  <si>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</si>
  <si>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</si>
  <si>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</si>
  <si>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</si>
  <si>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</si>
  <si>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</si>
  <si>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</si>
  <si>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</si>
  <si>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</si>
  <si>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</si>
  <si>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</si>
  <si>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</si>
  <si>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</si>
  <si>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</si>
  <si>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</si>
  <si>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</si>
  <si>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</si>
  <si>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</si>
  <si>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</si>
  <si>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</si>
  <si>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</si>
  <si>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</si>
  <si>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</si>
  <si>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</si>
  <si>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</si>
  <si>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</si>
  <si>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</si>
  <si>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</si>
  <si>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</si>
  <si>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</si>
  <si>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</si>
  <si>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</si>
  <si>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</si>
  <si>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</si>
  <si>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</si>
  <si>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</si>
  <si>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</si>
  <si>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</si>
  <si>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</si>
  <si>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</si>
  <si>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</si>
  <si>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</si>
  <si>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</si>
  <si>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</si>
  <si>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</si>
  <si>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</si>
  <si>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</si>
  <si>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</si>
  <si>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</si>
  <si>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</si>
  <si>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</si>
  <si>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</si>
  <si>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</si>
  <si>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</si>
  <si>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</si>
  <si>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</si>
  <si>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</si>
  <si>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</si>
  <si>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</si>
  <si>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</si>
  <si>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</si>
  <si>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</si>
  <si>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</si>
  <si>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</si>
  <si>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</si>
  <si>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</si>
  <si>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</si>
  <si>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</si>
  <si>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</si>
  <si>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</si>
  <si>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</si>
  <si>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</si>
  <si>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</si>
  <si>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</si>
  <si>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</si>
  <si>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</si>
  <si>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</si>
  <si>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</si>
  <si>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</si>
  <si>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</si>
  <si>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</si>
  <si>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</si>
  <si>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</si>
  <si>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</si>
  <si>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</si>
  <si>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</si>
  <si>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</si>
  <si>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</si>
  <si>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</si>
  <si>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</si>
  <si>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</si>
  <si>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</si>
  <si>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</si>
  <si>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</si>
  <si>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</si>
  <si>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</si>
  <si>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</si>
  <si>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</si>
  <si>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</si>
  <si>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</si>
  <si>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</si>
  <si>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</si>
  <si>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</si>
  <si>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</si>
  <si>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</si>
  <si>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</si>
  <si>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</si>
  <si>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</si>
  <si>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</si>
  <si>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</si>
  <si>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</si>
  <si>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</si>
  <si>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</si>
  <si>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</si>
  <si>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</si>
  <si>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</si>
  <si>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</si>
  <si>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</si>
  <si>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</si>
  <si>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</si>
  <si>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</si>
  <si>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</si>
  <si>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</si>
  <si>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</si>
  <si>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</si>
  <si>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</si>
  <si>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</si>
  <si>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</si>
  <si>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</si>
  <si>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</si>
  <si>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</si>
  <si>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</si>
  <si>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</si>
  <si>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</si>
  <si>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</si>
  <si>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</si>
  <si>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</si>
  <si>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</si>
  <si>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</si>
  <si>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</si>
  <si>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</si>
  <si>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</si>
  <si>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</si>
  <si>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</si>
  <si>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</si>
  <si>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</si>
  <si>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</si>
  <si>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</si>
  <si>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</si>
  <si>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</si>
  <si>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</si>
  <si>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</si>
  <si>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</si>
  <si>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</si>
  <si>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</si>
  <si>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</si>
  <si>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</si>
  <si>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</si>
  <si>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</si>
  <si>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</si>
  <si>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</si>
  <si>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</si>
  <si>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</si>
  <si>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</si>
  <si>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</si>
  <si>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</si>
  <si>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</si>
  <si>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</si>
  <si>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</si>
  <si>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</si>
  <si>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</si>
  <si>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</si>
  <si>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</si>
  <si>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</si>
  <si>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</si>
  <si>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</si>
  <si>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</si>
  <si>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</si>
  <si>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</si>
  <si>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</si>
  <si>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</si>
  <si>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</si>
  <si>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</si>
  <si>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</si>
  <si>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</si>
  <si>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</si>
  <si>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</si>
  <si>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</si>
  <si>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</si>
  <si>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</si>
  <si>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</si>
  <si>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</si>
  <si>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</si>
  <si>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</si>
  <si>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</si>
  <si>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</si>
  <si>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</si>
  <si>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</si>
  <si>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</si>
  <si>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</si>
  <si>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</si>
  <si>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</si>
  <si>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</si>
  <si>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</si>
  <si>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</si>
  <si>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</si>
  <si>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</si>
  <si>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</si>
  <si>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</si>
  <si>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</si>
  <si>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</si>
  <si>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</si>
  <si>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</si>
  <si>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</si>
  <si>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</si>
  <si>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</si>
  <si>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</si>
  <si>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</si>
  <si>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</si>
  <si>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</si>
  <si>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</si>
  <si>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</si>
  <si>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</si>
  <si>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</si>
  <si>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</si>
  <si>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</si>
  <si>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</si>
  <si>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</si>
  <si>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</si>
  <si>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</si>
  <si>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</si>
  <si>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</si>
  <si>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</si>
  <si>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</si>
  <si>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</si>
  <si>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</si>
  <si>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</si>
  <si>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</si>
  <si>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</si>
  <si>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</si>
  <si>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</si>
  <si>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</si>
  <si>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</si>
  <si>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</si>
  <si>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</si>
  <si>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</si>
  <si>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</si>
  <si>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</si>
  <si>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</si>
  <si>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</si>
  <si>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</si>
  <si>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</si>
  <si>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</si>
  <si>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</si>
  <si>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</si>
  <si>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</si>
  <si>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</si>
  <si>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</si>
  <si>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</si>
  <si>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</si>
  <si>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</si>
  <si>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</si>
  <si>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</si>
  <si>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</si>
  <si>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</si>
  <si>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</si>
  <si>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</si>
  <si>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</si>
  <si>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</si>
  <si>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</si>
  <si>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</si>
  <si>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</si>
  <si>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</si>
  <si>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</si>
  <si>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</si>
  <si>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</si>
  <si>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</si>
  <si>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</si>
  <si>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</si>
  <si>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</si>
  <si>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</si>
  <si>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</si>
  <si>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</si>
  <si>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</si>
  <si>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</si>
  <si>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</si>
  <si>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</si>
  <si>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</si>
  <si>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</si>
  <si>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</si>
  <si>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</si>
  <si>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</si>
  <si>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</si>
  <si>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</si>
  <si>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</si>
  <si>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</si>
  <si>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</si>
  <si>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</si>
  <si>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</si>
  <si>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</si>
  <si>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</si>
  <si>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</si>
  <si>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</si>
  <si>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</si>
  <si>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</si>
  <si>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</si>
  <si>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</si>
  <si>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</si>
  <si>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</si>
  <si>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</si>
  <si>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</si>
  <si>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</si>
  <si>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</si>
  <si>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</si>
  <si>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</si>
  <si>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</si>
  <si>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</si>
  <si>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</si>
  <si>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</si>
  <si>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</si>
  <si>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</si>
  <si>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</si>
  <si>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</si>
  <si>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</si>
  <si>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</si>
  <si>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</si>
  <si>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</si>
  <si>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</si>
  <si>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</si>
  <si>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</si>
  <si>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</si>
  <si>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</si>
  <si>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</si>
  <si>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</si>
  <si>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</si>
  <si>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</si>
  <si>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</si>
  <si>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</si>
  <si>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</si>
  <si>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</si>
  <si>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</si>
  <si>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</si>
  <si>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</si>
  <si>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</si>
  <si>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</si>
  <si>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</si>
  <si>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</si>
  <si>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</si>
  <si>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</si>
  <si>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</si>
  <si>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</si>
  <si>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</si>
  <si>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</si>
  <si>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</si>
  <si>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</si>
  <si>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</si>
  <si>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</si>
  <si>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</si>
  <si>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</si>
  <si>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</si>
  <si>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</si>
  <si>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</si>
  <si>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</si>
  <si>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</si>
  <si>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</si>
  <si>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</si>
  <si>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</si>
  <si>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</si>
  <si>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</si>
  <si>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</si>
  <si>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</si>
  <si>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</si>
  <si>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</si>
  <si>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</si>
  <si>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</si>
  <si>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</si>
  <si>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</si>
  <si>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</si>
  <si>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</si>
  <si>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</si>
  <si>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</si>
  <si>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</si>
  <si>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</si>
  <si>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</si>
  <si>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</si>
  <si>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</si>
  <si>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</si>
  <si>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</si>
  <si>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</si>
  <si>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</si>
  <si>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</si>
  <si>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</si>
  <si>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</si>
  <si>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</si>
  <si>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</si>
  <si>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</si>
  <si>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</si>
  <si>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</si>
  <si>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</si>
  <si>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</si>
  <si>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</si>
  <si>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</si>
  <si>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</si>
  <si>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</si>
  <si>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</si>
  <si>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</si>
  <si>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</si>
  <si>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</si>
  <si>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</si>
  <si>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</si>
  <si>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</si>
  <si>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</si>
  <si>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</si>
  <si>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</si>
  <si>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</si>
  <si>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</si>
  <si>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</si>
  <si>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</si>
  <si>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</si>
  <si>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</si>
  <si>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</si>
  <si>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</si>
  <si>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</si>
  <si>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</si>
  <si>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</si>
  <si>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</si>
  <si>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</si>
  <si>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</si>
  <si>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</si>
  <si>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</si>
  <si>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</si>
  <si>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</si>
  <si>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</si>
  <si>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</si>
  <si>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</si>
  <si>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</si>
  <si>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</si>
  <si>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</si>
  <si>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</si>
  <si>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</si>
  <si>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</si>
  <si>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</si>
  <si>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</si>
  <si>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</si>
  <si>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</si>
  <si>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</si>
  <si>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</si>
  <si>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</si>
  <si>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</si>
  <si>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</si>
  <si>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</si>
  <si>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</si>
  <si>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</si>
  <si>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</si>
  <si>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</si>
  <si>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</si>
  <si>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</si>
  <si>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</si>
  <si>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</si>
  <si>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</si>
  <si>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</si>
  <si>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</si>
  <si>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</si>
  <si>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</si>
  <si>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</si>
  <si>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</si>
  <si>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</si>
  <si>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</si>
  <si>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</si>
  <si>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</si>
  <si>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</si>
  <si>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</si>
  <si>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</si>
  <si>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</si>
  <si>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</si>
  <si>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</si>
  <si>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</si>
  <si>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</si>
  <si>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</si>
  <si>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</si>
  <si>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</si>
  <si>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</si>
  <si>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</si>
  <si>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</si>
  <si>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</si>
  <si>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</si>
  <si>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</si>
  <si>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</si>
  <si>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</si>
  <si>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</si>
  <si>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</si>
  <si>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</si>
  <si>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</si>
  <si>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</si>
  <si>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</si>
  <si>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</si>
  <si>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</si>
  <si>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</si>
  <si>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</si>
  <si>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</si>
  <si>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</si>
  <si>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</si>
  <si>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</si>
  <si>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</si>
  <si>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</si>
  <si>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</si>
  <si>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</si>
  <si>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</si>
  <si>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</si>
  <si>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</si>
  <si>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</si>
  <si>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</si>
  <si>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</si>
  <si>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</si>
  <si>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</si>
  <si>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</si>
  <si>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</si>
  <si>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</si>
  <si>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</si>
  <si>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</si>
  <si>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</si>
  <si>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</si>
  <si>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</si>
  <si>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</si>
  <si>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</si>
  <si>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</si>
  <si>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</si>
  <si>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</si>
  <si>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</si>
  <si>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</si>
  <si>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</si>
  <si>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</si>
  <si>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</si>
  <si>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</si>
  <si>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</si>
  <si>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</si>
  <si>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</si>
  <si>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</si>
  <si>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</si>
  <si>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</si>
  <si>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</si>
  <si>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</si>
  <si>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</si>
  <si>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</si>
  <si>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</si>
  <si>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</si>
  <si>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</si>
  <si>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</si>
  <si>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</si>
  <si>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</si>
  <si>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</si>
  <si>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</si>
  <si>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</si>
  <si>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</si>
  <si>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</si>
  <si>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</si>
  <si>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</si>
  <si>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</si>
  <si>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</si>
  <si>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</si>
  <si>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</si>
  <si>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</si>
  <si>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</si>
  <si>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</si>
  <si>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</si>
  <si>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</si>
  <si>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</si>
  <si>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</si>
  <si>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</si>
  <si>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</si>
  <si>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</si>
  <si>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</si>
  <si>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</si>
  <si>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</si>
  <si>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</si>
  <si>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</si>
  <si>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</si>
  <si>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</si>
  <si>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</si>
  <si>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</si>
  <si>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</si>
  <si>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</si>
  <si>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</si>
  <si>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</si>
  <si>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</si>
  <si>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</si>
  <si>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</si>
  <si>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</si>
  <si>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</si>
  <si>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</si>
  <si>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</si>
  <si>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</si>
  <si>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</si>
  <si>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</si>
  <si>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</si>
  <si>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</si>
  <si>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</si>
  <si>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</si>
  <si>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</si>
  <si>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</si>
  <si>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</si>
  <si>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</si>
  <si>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</si>
  <si>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</si>
  <si>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</si>
  <si>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</si>
  <si>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</si>
  <si>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</si>
  <si>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</si>
  <si>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</si>
  <si>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</si>
  <si>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</si>
  <si>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</si>
  <si>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</si>
  <si>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</si>
  <si>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</si>
  <si>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</si>
  <si>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</si>
  <si>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</si>
  <si>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</si>
  <si>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</si>
  <si>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</si>
  <si>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</si>
  <si>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</si>
  <si>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</si>
  <si>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</si>
  <si>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</si>
  <si>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</si>
  <si>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</si>
  <si>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</si>
  <si>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</si>
  <si>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</si>
  <si>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</si>
  <si>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</si>
  <si>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</si>
  <si>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</si>
  <si>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</si>
  <si>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</si>
  <si>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</si>
  <si>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</si>
  <si>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</si>
  <si>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</si>
  <si>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</si>
  <si>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</si>
  <si>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</si>
  <si>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</si>
  <si>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</si>
  <si>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</si>
  <si>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</si>
  <si>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</si>
  <si>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</si>
  <si>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</si>
  <si>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</si>
  <si>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</si>
  <si>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</si>
  <si>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</si>
  <si>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</si>
  <si>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</si>
  <si>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</si>
  <si>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</si>
  <si>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</si>
  <si>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</si>
  <si>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</si>
  <si>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</si>
  <si>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</si>
  <si>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</si>
  <si>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</si>
  <si>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</si>
  <si>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</si>
  <si>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</si>
  <si>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</si>
  <si>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</si>
  <si>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</si>
  <si>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</si>
  <si>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</si>
  <si>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</si>
  <si>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</si>
  <si>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</si>
  <si>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</si>
  <si>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</si>
  <si>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</si>
  <si>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</si>
  <si>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</si>
  <si>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</si>
  <si>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</si>
  <si>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</si>
  <si>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</si>
  <si>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</si>
  <si>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</si>
  <si>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</si>
  <si>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</si>
  <si>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</si>
  <si>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</si>
  <si>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</si>
  <si>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</si>
  <si>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</si>
  <si>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</si>
  <si>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</si>
  <si>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</si>
  <si>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</si>
  <si>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</si>
  <si>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</si>
  <si>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</si>
  <si>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</si>
  <si>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</si>
  <si>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</si>
  <si>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</si>
  <si>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</si>
  <si>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</si>
  <si>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</si>
  <si>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</si>
  <si>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</si>
  <si>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</si>
  <si>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</si>
  <si>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</si>
  <si>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</si>
  <si>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</si>
  <si>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</si>
  <si>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</si>
  <si>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</si>
  <si>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</si>
  <si>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</si>
  <si>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</si>
  <si>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</si>
  <si>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</si>
  <si>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</si>
  <si>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</si>
  <si>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</si>
  <si>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</si>
  <si>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</si>
  <si>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</si>
  <si>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</si>
  <si>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</si>
  <si>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</si>
  <si>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</si>
  <si>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</si>
  <si>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</si>
  <si>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</si>
  <si>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</si>
  <si>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</si>
  <si>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</si>
  <si>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</si>
  <si>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</si>
  <si>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</si>
  <si>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</si>
  <si>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</si>
  <si>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</si>
  <si>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</si>
  <si>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</si>
  <si>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</si>
  <si>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</si>
  <si>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</si>
  <si>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</si>
  <si>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</si>
  <si>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</si>
  <si>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</si>
  <si>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</si>
  <si>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</si>
  <si>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</si>
  <si>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</si>
  <si>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</si>
  <si>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</si>
  <si>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</si>
  <si>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</si>
  <si>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</si>
  <si>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</si>
  <si>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</si>
  <si>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</si>
  <si>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</si>
  <si>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</si>
  <si>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</si>
  <si>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</si>
  <si>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</si>
  <si>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</si>
  <si>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</si>
  <si>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</si>
  <si>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</si>
  <si>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</si>
  <si>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</si>
  <si>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</si>
  <si>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</si>
  <si>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</si>
  <si>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</si>
  <si>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</si>
  <si>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</si>
  <si>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</si>
  <si>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</si>
  <si>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</si>
  <si>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</si>
  <si>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</si>
  <si>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</si>
  <si>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</si>
  <si>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</si>
  <si>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</si>
  <si>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</si>
  <si>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</si>
  <si>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</si>
  <si>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</si>
  <si>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</si>
  <si>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</si>
  <si>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</si>
  <si>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</si>
  <si>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</si>
  <si>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</si>
  <si>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</si>
  <si>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</si>
  <si>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</si>
  <si>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</si>
  <si>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</si>
  <si>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</si>
  <si>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</si>
  <si>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</si>
  <si>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</si>
  <si>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</si>
  <si>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</si>
  <si>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</si>
  <si>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</si>
  <si>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</si>
  <si>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</si>
  <si>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</si>
  <si>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</si>
  <si>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</si>
  <si>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</si>
  <si>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</si>
  <si>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</si>
  <si>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</si>
  <si>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</si>
  <si>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</si>
  <si>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</si>
  <si>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</si>
  <si>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</si>
  <si>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</si>
  <si>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</si>
  <si>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</si>
  <si>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</si>
  <si>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</si>
  <si>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</si>
  <si>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</si>
  <si>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</si>
  <si>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</si>
  <si>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</si>
  <si>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</si>
  <si>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</si>
  <si>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</si>
  <si>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</si>
  <si>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</si>
  <si>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</si>
  <si>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</si>
  <si>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</si>
  <si>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</si>
  <si>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</si>
  <si>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</si>
  <si>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</si>
  <si>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</si>
  <si>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</si>
  <si>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</si>
  <si>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</si>
  <si>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</si>
  <si>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</si>
  <si>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</si>
  <si>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</si>
  <si>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</si>
  <si>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</si>
  <si>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</si>
  <si>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</si>
  <si>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</si>
  <si>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</si>
  <si>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</si>
  <si>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</si>
  <si>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</si>
  <si>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</si>
  <si>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</si>
  <si>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</si>
  <si>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</si>
  <si>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</si>
  <si>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</si>
  <si>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</si>
  <si>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</si>
  <si>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</si>
  <si>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</si>
  <si>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</si>
  <si>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</si>
  <si>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</si>
  <si>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</si>
  <si>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</si>
  <si>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</si>
  <si>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</si>
  <si>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</si>
  <si>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</si>
  <si>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</si>
  <si>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</si>
  <si>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</si>
  <si>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</si>
  <si>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</si>
  <si>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</si>
  <si>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</si>
  <si>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</si>
  <si>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</si>
  <si>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</si>
  <si>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</si>
  <si>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</si>
  <si>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</si>
  <si>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</si>
  <si>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</si>
  <si>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</si>
  <si>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</si>
  <si>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</si>
  <si>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</si>
  <si>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</si>
  <si>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</si>
  <si>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</si>
  <si>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</si>
  <si>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</si>
  <si>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</si>
  <si>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</si>
  <si>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</si>
  <si>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</si>
  <si>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</si>
  <si>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</si>
  <si>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</si>
  <si>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</si>
  <si>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</si>
  <si>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</si>
  <si>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</si>
  <si>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</si>
  <si>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</si>
  <si>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</si>
  <si>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</si>
  <si>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</si>
  <si>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</si>
  <si>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</si>
  <si>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</si>
  <si>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</si>
  <si>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</si>
  <si>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</si>
  <si>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</si>
  <si>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</si>
  <si>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</si>
  <si>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</si>
  <si>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</si>
  <si>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</si>
  <si>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</si>
  <si>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</si>
  <si>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</si>
  <si>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</si>
  <si>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</si>
  <si>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</si>
  <si>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</si>
  <si>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</si>
  <si>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</si>
  <si>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</si>
  <si>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</si>
  <si>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</si>
  <si>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</si>
  <si>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</si>
  <si>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</si>
  <si>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</si>
  <si>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</si>
  <si>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</si>
  <si>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</si>
  <si>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</si>
  <si>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</si>
  <si>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</si>
  <si>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</si>
  <si>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</si>
  <si>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</si>
  <si>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</si>
  <si>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</si>
  <si>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</si>
  <si>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</si>
  <si>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</si>
  <si>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</si>
  <si>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</si>
  <si>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</si>
  <si>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</si>
  <si>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</si>
  <si>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</si>
  <si>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</si>
  <si>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</si>
  <si>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</si>
  <si>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</si>
  <si>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</si>
  <si>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</si>
  <si>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</si>
  <si>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</si>
  <si>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</si>
  <si>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</si>
  <si>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</si>
  <si>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</si>
  <si>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</si>
  <si>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</si>
  <si>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</si>
  <si>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</si>
  <si>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</si>
  <si>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</si>
  <si>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</si>
  <si>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</si>
  <si>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</si>
  <si>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</si>
  <si>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</si>
  <si>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</si>
  <si>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</si>
  <si>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</si>
  <si>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</si>
  <si>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</si>
  <si>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</si>
  <si>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</si>
  <si>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</si>
  <si>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</si>
  <si>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</si>
  <si>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</si>
  <si>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</si>
  <si>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</si>
  <si>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</si>
  <si>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</si>
  <si>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</si>
  <si>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</si>
  <si>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</si>
  <si>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</si>
  <si>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</si>
  <si>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</si>
  <si>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</si>
  <si>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</si>
  <si>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</si>
  <si>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</si>
  <si>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</si>
  <si>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</si>
  <si>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</si>
  <si>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</si>
  <si>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</si>
  <si>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</si>
  <si>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</si>
  <si>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</si>
  <si>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</si>
  <si>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</si>
  <si>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</si>
  <si>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</si>
  <si>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</si>
  <si>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</si>
  <si>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</si>
  <si>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</si>
  <si>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</si>
  <si>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</si>
  <si>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</si>
  <si>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</si>
  <si>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</si>
  <si>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</si>
  <si>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</si>
  <si>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</si>
  <si>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</si>
  <si>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</si>
  <si>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</si>
  <si>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</si>
  <si>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</si>
  <si>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</si>
  <si>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</si>
  <si>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</si>
  <si>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</si>
  <si>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</si>
  <si>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</si>
  <si>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</si>
  <si>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</si>
  <si>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</si>
  <si>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</si>
  <si>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</si>
  <si>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</si>
  <si>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</si>
  <si>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</si>
  <si>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</si>
  <si>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</si>
  <si>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</si>
  <si>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</si>
  <si>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</si>
  <si>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</si>
  <si>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</si>
  <si>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</si>
  <si>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</si>
  <si>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</si>
  <si>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</si>
  <si>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</si>
  <si>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</si>
  <si>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</si>
  <si>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</si>
  <si>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</si>
  <si>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</si>
  <si>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</si>
  <si>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</si>
  <si>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</si>
  <si>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</si>
  <si>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</si>
  <si>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</si>
  <si>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</si>
  <si>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</si>
  <si>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</si>
  <si>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</si>
  <si>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</si>
  <si>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</si>
  <si>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</si>
  <si>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</si>
  <si>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</si>
  <si>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</si>
  <si>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</si>
  <si>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</si>
  <si>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</si>
  <si>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</si>
  <si>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</si>
  <si>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</si>
  <si>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</si>
  <si>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</si>
  <si>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</si>
  <si>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</si>
  <si>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</si>
  <si>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</si>
  <si>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</si>
  <si>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</si>
  <si>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</si>
  <si>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</si>
  <si>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</si>
  <si>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</si>
  <si>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</si>
  <si>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</si>
  <si>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</si>
  <si>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</si>
  <si>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</si>
  <si>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</si>
  <si>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</si>
  <si>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</si>
  <si>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</si>
  <si>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</si>
  <si>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</si>
  <si>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</si>
  <si>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</si>
  <si>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</si>
  <si>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</si>
  <si>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</si>
  <si>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</si>
  <si>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</si>
  <si>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</si>
  <si>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</si>
  <si>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</si>
  <si>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</si>
  <si>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</si>
  <si>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</si>
  <si>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</si>
  <si>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</si>
  <si>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</si>
  <si>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</si>
  <si>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</si>
  <si>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</si>
  <si>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</si>
  <si>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</si>
  <si>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</si>
  <si>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</si>
  <si>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</si>
  <si>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</si>
  <si>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</si>
  <si>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</si>
  <si>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</si>
  <si>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</si>
  <si>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</si>
  <si>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</si>
  <si>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</si>
  <si>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</si>
  <si>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</si>
  <si>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</si>
  <si>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</si>
  <si>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</si>
  <si>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</si>
  <si>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</si>
  <si>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</si>
  <si>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</si>
  <si>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</si>
  <si>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</si>
  <si>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</si>
  <si>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</si>
  <si>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</si>
  <si>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</si>
  <si>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</si>
  <si>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</si>
  <si>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</si>
  <si>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</si>
  <si>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</si>
  <si>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</si>
  <si>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</si>
  <si>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</si>
  <si>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</si>
  <si>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</si>
  <si>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</si>
  <si>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</si>
  <si>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</si>
  <si>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</si>
  <si>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</si>
  <si>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</si>
  <si>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</si>
  <si>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</si>
  <si>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</si>
  <si>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</si>
  <si>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</si>
  <si>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</si>
  <si>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</si>
  <si>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</si>
  <si>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</si>
  <si>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</si>
  <si>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</si>
  <si>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</si>
  <si>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</si>
  <si>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</si>
  <si>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</si>
  <si>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</si>
  <si>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</si>
  <si>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</si>
  <si>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</si>
  <si>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</si>
  <si>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</si>
  <si>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</si>
  <si>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</si>
  <si>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</si>
  <si>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</si>
  <si>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</si>
  <si>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</si>
  <si>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</si>
  <si>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</si>
  <si>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</si>
  <si>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</si>
  <si>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</si>
  <si>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</si>
  <si>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</si>
  <si>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</si>
  <si>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</si>
  <si>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</si>
  <si>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</si>
  <si>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</si>
  <si>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</si>
  <si>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</si>
  <si>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</si>
  <si>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</si>
  <si>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</si>
  <si>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</si>
  <si>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</si>
  <si>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</si>
  <si>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</si>
  <si>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</si>
  <si>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</si>
  <si>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</si>
  <si>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</si>
  <si>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</si>
  <si>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</si>
  <si>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</si>
  <si>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</si>
  <si>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</si>
  <si>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</si>
  <si>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</si>
  <si>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</si>
  <si>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</si>
  <si>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</si>
  <si>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</si>
  <si>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</si>
  <si>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</si>
  <si>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</si>
  <si>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</si>
  <si>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</si>
  <si>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</si>
  <si>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</si>
  <si>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</si>
  <si>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</si>
  <si>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</si>
  <si>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</si>
  <si>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</si>
  <si>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</si>
  <si>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</si>
  <si>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</si>
  <si>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</si>
  <si>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</si>
  <si>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</si>
  <si>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</si>
  <si>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</si>
  <si>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</si>
  <si>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</si>
  <si>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</si>
  <si>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</si>
  <si>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</si>
  <si>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</si>
  <si>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</si>
  <si>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</si>
  <si>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</si>
  <si>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</si>
  <si>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</si>
  <si>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</si>
  <si>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</si>
  <si>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</si>
  <si>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</si>
  <si>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</si>
  <si>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</si>
  <si>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</si>
  <si>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</si>
  <si>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</si>
  <si>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</si>
  <si>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</si>
  <si>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</si>
  <si>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</si>
  <si>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</si>
  <si>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</si>
  <si>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</si>
  <si>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</si>
  <si>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</si>
  <si>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</si>
  <si>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</si>
  <si>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</si>
  <si>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</si>
  <si>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</si>
  <si>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</si>
  <si>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</si>
  <si>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</si>
  <si>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</si>
  <si>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</si>
  <si>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</si>
  <si>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</si>
  <si>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</si>
  <si>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</si>
  <si>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</si>
  <si>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</si>
  <si>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</si>
  <si>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</si>
  <si>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</si>
  <si>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</si>
  <si>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</si>
  <si>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</si>
  <si>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</si>
  <si>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</si>
  <si>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</si>
  <si>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</si>
  <si>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</si>
  <si>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</si>
  <si>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</si>
  <si>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</si>
  <si>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</si>
  <si>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</si>
  <si>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</si>
  <si>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</si>
  <si>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</si>
  <si>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</si>
  <si>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</si>
  <si>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</si>
  <si>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</si>
  <si>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</si>
  <si>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</si>
  <si>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</si>
  <si>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</si>
  <si>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</si>
  <si>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</si>
  <si>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</si>
  <si>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</si>
  <si>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</si>
  <si>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</si>
  <si>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</si>
  <si>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</si>
  <si>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</si>
  <si>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</si>
  <si>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</si>
  <si>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</si>
  <si>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</si>
  <si>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</si>
  <si>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</si>
  <si>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</si>
  <si>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</si>
  <si>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</si>
  <si>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</si>
  <si>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</si>
  <si>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</si>
  <si>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</si>
  <si>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</si>
  <si>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</si>
  <si>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</si>
  <si>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</si>
  <si>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</si>
  <si>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</si>
  <si>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</si>
  <si>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</si>
  <si>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</si>
  <si>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</si>
  <si>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</si>
  <si>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</si>
  <si>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</si>
  <si>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</si>
  <si>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</si>
  <si>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</si>
  <si>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</si>
  <si>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</si>
  <si>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</si>
  <si>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</si>
  <si>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</si>
  <si>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</si>
  <si>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</si>
  <si>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</si>
  <si>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</si>
  <si>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</si>
  <si>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</si>
  <si>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</si>
  <si>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</si>
  <si>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</si>
  <si>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</si>
  <si>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</si>
  <si>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</si>
  <si>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</si>
  <si>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</si>
  <si>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</si>
  <si>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</si>
  <si>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</si>
  <si>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</si>
  <si>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</si>
  <si>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</si>
  <si>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</si>
  <si>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</si>
  <si>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</si>
  <si>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</si>
  <si>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</si>
  <si>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</si>
  <si>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</si>
  <si>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</si>
  <si>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</si>
  <si>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</si>
  <si>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</si>
  <si>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</si>
  <si>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</si>
  <si>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</si>
  <si>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</si>
  <si>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</si>
  <si>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</si>
  <si>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</si>
  <si>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</si>
  <si>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</si>
  <si>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</si>
  <si>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</si>
  <si>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</si>
  <si>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</si>
  <si>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</si>
  <si>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</si>
  <si>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</si>
  <si>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</si>
  <si>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</si>
  <si>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</si>
  <si>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</si>
  <si>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</si>
  <si>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</si>
  <si>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</si>
  <si>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</si>
  <si>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</si>
  <si>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</si>
  <si>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</si>
  <si>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</si>
  <si>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</si>
  <si>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</si>
  <si>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</si>
  <si>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</si>
  <si>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</si>
  <si>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</si>
  <si>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</si>
  <si>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</si>
  <si>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</si>
  <si>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</si>
  <si>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</si>
  <si>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</si>
  <si>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</si>
  <si>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</si>
  <si>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</si>
  <si>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</si>
  <si>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</si>
  <si>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</si>
  <si>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</si>
  <si>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</si>
  <si>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</si>
  <si>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</si>
  <si>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</si>
  <si>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</si>
  <si>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</si>
  <si>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</si>
  <si>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</si>
  <si>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</si>
  <si>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</si>
  <si>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</si>
  <si>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</si>
  <si>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</si>
  <si>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</si>
  <si>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</si>
  <si>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</si>
  <si>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</si>
  <si>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</si>
  <si>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</si>
  <si>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</si>
  <si>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</si>
  <si>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</si>
  <si>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</si>
  <si>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</si>
  <si>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</si>
  <si>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</si>
  <si>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</si>
  <si>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</si>
  <si>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</si>
  <si>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</si>
  <si>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</si>
  <si>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</si>
  <si>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</si>
  <si>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</si>
  <si>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</si>
  <si>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</si>
  <si>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</si>
  <si>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</si>
  <si>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</si>
  <si>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</si>
  <si>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</si>
  <si>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</si>
  <si>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</si>
  <si>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</si>
  <si>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</si>
  <si>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</si>
  <si>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</si>
  <si>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</si>
  <si>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</si>
  <si>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</si>
  <si>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</si>
  <si>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</si>
  <si>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</si>
  <si>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</si>
  <si>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</si>
  <si>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</si>
  <si>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</si>
  <si>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</si>
  <si>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</si>
  <si>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</si>
  <si>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</si>
  <si>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</si>
  <si>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</si>
  <si>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</si>
  <si>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</si>
  <si>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</si>
  <si>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</si>
  <si>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</si>
  <si>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</si>
  <si>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</si>
  <si>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</si>
  <si>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</si>
  <si>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</si>
  <si>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</si>
  <si>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</si>
  <si>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</si>
  <si>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</si>
  <si>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</si>
  <si>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</si>
  <si>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</si>
  <si>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</si>
  <si>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</si>
  <si>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</si>
  <si>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</si>
  <si>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</si>
  <si>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</si>
  <si>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</si>
  <si>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</si>
  <si>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</si>
  <si>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</si>
  <si>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</si>
  <si>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</si>
  <si>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</si>
  <si>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</si>
  <si>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</si>
  <si>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</si>
  <si>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</si>
  <si>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</si>
  <si>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</si>
  <si>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</si>
  <si>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</si>
  <si>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</si>
  <si>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</si>
  <si>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</si>
  <si>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</si>
  <si>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</si>
  <si>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</si>
  <si>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</si>
  <si>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</si>
  <si>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</si>
  <si>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</si>
  <si>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</si>
  <si>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</si>
  <si>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</si>
  <si>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</si>
  <si>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</si>
  <si>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</si>
  <si>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</si>
  <si>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</si>
  <si>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</si>
  <si>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</si>
  <si>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</si>
  <si>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</si>
  <si>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</si>
  <si>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</si>
  <si>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</si>
  <si>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</si>
  <si>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</si>
  <si>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</si>
  <si>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</si>
  <si>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</si>
  <si>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</si>
  <si>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</si>
  <si>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</si>
  <si>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</si>
  <si>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</si>
  <si>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</si>
  <si>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</si>
  <si>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</si>
  <si>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</si>
  <si>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</si>
  <si>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</si>
  <si>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</si>
  <si>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</si>
  <si>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</si>
  <si>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</si>
  <si>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</si>
  <si>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</si>
  <si>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</si>
  <si>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</si>
  <si>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</si>
  <si>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</si>
  <si>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</si>
  <si>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</si>
  <si>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</si>
  <si>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</si>
  <si>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</si>
  <si>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</si>
  <si>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</si>
  <si>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</si>
  <si>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</si>
  <si>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</si>
  <si>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</si>
  <si>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</si>
  <si>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</si>
  <si>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</si>
  <si>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</si>
  <si>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</si>
  <si>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</si>
  <si>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</si>
  <si>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</si>
  <si>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</si>
  <si>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</si>
  <si>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</si>
  <si>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</si>
  <si>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</si>
  <si>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</si>
  <si>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</si>
  <si>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</si>
  <si>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</si>
  <si>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</si>
  <si>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</si>
  <si>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</si>
  <si>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</si>
  <si>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</si>
  <si>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</si>
  <si>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</si>
  <si>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</si>
  <si>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</si>
  <si>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</si>
  <si>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</si>
  <si>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</si>
  <si>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</si>
  <si>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</si>
  <si>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</si>
  <si>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</si>
  <si>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</si>
  <si>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</si>
  <si>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</si>
  <si>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</si>
  <si>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</si>
  <si>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</si>
  <si>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</si>
  <si>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</si>
  <si>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</si>
  <si>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</si>
  <si>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</si>
  <si>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</si>
  <si>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</si>
  <si>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</si>
  <si>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</si>
  <si>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</si>
  <si>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</si>
  <si>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</si>
  <si>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</si>
  <si>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</si>
  <si>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</si>
  <si>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</si>
  <si>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</si>
  <si>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</si>
  <si>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</si>
  <si>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</si>
  <si>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</si>
  <si>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</si>
  <si>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</si>
  <si>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</si>
  <si>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</si>
  <si>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</si>
  <si>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</si>
  <si>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</si>
  <si>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</si>
  <si>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</si>
  <si>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</si>
  <si>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</si>
  <si>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</si>
  <si>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</si>
  <si>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</si>
  <si>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</si>
  <si>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</si>
  <si>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</si>
  <si>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</si>
  <si>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</si>
  <si>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</si>
  <si>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</si>
  <si>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</si>
  <si>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</si>
  <si>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</si>
  <si>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</si>
  <si>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</si>
  <si>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</si>
  <si>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</si>
  <si>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</si>
  <si>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</si>
  <si>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</si>
  <si>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</si>
  <si>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</si>
  <si>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</si>
  <si>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</si>
  <si>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</si>
  <si>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</si>
  <si>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</si>
  <si>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</si>
  <si>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</si>
  <si>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</si>
  <si>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</si>
  <si>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</si>
  <si>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</si>
  <si>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</si>
  <si>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</si>
  <si>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</si>
  <si>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</si>
  <si>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</si>
  <si>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</si>
  <si>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</si>
  <si>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</si>
  <si>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</si>
  <si>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</si>
  <si>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</si>
  <si>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</si>
  <si>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</si>
  <si>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</si>
  <si>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</si>
  <si>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</si>
  <si>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</si>
  <si>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</si>
  <si>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</si>
  <si>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</si>
  <si>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</si>
  <si>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</si>
  <si>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</si>
  <si>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</si>
  <si>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</si>
  <si>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</si>
  <si>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</si>
  <si>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</si>
  <si>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</si>
  <si>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</si>
  <si>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</si>
  <si>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</si>
  <si>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</si>
  <si>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</si>
  <si>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</si>
  <si>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</si>
  <si>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</si>
  <si>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</si>
  <si>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</si>
  <si>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</si>
  <si>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</si>
  <si>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</si>
  <si>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</si>
  <si>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</si>
  <si>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</si>
  <si>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</si>
  <si>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</si>
  <si>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</si>
  <si>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</si>
  <si>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</si>
  <si>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</si>
  <si>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</si>
  <si>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</si>
  <si>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</si>
  <si>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</si>
  <si>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</si>
  <si>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</si>
  <si>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</si>
  <si>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</si>
  <si>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</si>
  <si>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</si>
  <si>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</si>
  <si>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</si>
  <si>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</si>
  <si>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</si>
  <si>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</si>
  <si>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</si>
  <si>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</si>
  <si>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</si>
  <si>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</si>
  <si>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</si>
  <si>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</si>
  <si>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</si>
  <si>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</si>
  <si>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</si>
  <si>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</si>
  <si>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</si>
  <si>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</si>
  <si>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</si>
  <si>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</si>
  <si>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</si>
  <si>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</si>
  <si>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</si>
  <si>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</si>
  <si>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</si>
  <si>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</si>
  <si>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</si>
  <si>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</si>
  <si>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</si>
  <si>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</si>
  <si>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</si>
  <si>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</si>
  <si>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</si>
  <si>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</si>
  <si>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</si>
  <si>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</si>
  <si>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</si>
  <si>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</si>
  <si>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</si>
  <si>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</si>
  <si>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</si>
  <si>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</si>
  <si>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</si>
  <si>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</si>
  <si>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</si>
  <si>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</si>
  <si>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</si>
  <si>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</si>
  <si>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</si>
  <si>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</si>
  <si>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</si>
  <si>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</si>
  <si>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</si>
  <si>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</si>
  <si>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</si>
  <si>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</si>
  <si>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</si>
  <si>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</si>
  <si>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</si>
  <si>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</si>
  <si>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</si>
  <si>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</si>
  <si>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</si>
  <si>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</si>
  <si>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</si>
  <si>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</si>
  <si>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</si>
  <si>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</si>
  <si>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</si>
  <si>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</si>
  <si>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</si>
  <si>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</si>
  <si>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</si>
  <si>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</si>
  <si>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</si>
  <si>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</si>
  <si>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</si>
  <si>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</si>
  <si>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</si>
  <si>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</si>
  <si>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</si>
  <si>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</si>
  <si>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</si>
  <si>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</si>
  <si>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</si>
  <si>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</si>
  <si>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</si>
  <si>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</si>
  <si>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</si>
  <si>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</si>
  <si>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</si>
  <si>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</si>
  <si>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</si>
  <si>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</si>
  <si>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</si>
  <si>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</si>
  <si>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</si>
  <si>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</si>
  <si>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</si>
  <si>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</si>
  <si>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</si>
  <si>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</si>
  <si>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</si>
  <si>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</si>
  <si>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</si>
  <si>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</si>
  <si>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</si>
  <si>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</si>
  <si>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</si>
  <si>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</si>
  <si>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</si>
  <si>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</si>
  <si>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</si>
  <si>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</si>
  <si>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</si>
  <si>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</si>
  <si>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</si>
  <si>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</si>
  <si>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</si>
  <si>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</si>
  <si>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</si>
  <si>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</si>
  <si>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</si>
  <si>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</si>
  <si>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</si>
  <si>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</si>
  <si>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</si>
  <si>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</si>
  <si>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</si>
  <si>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</si>
  <si>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</si>
  <si>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</si>
  <si>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</si>
  <si>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</si>
  <si>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</si>
  <si>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</si>
  <si>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</si>
  <si>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</si>
  <si>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</si>
  <si>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</si>
  <si>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</si>
  <si>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</si>
  <si>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</si>
  <si>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</si>
  <si>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</si>
  <si>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</si>
  <si>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</si>
  <si>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</si>
  <si>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</si>
  <si>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</si>
  <si>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</si>
  <si>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</si>
  <si>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</si>
  <si>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</si>
  <si>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</si>
  <si>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</si>
  <si>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</si>
  <si>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</si>
  <si>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</si>
  <si>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</si>
  <si>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</si>
  <si>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</si>
  <si>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</si>
  <si>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</si>
  <si>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</si>
  <si>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</si>
  <si>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</si>
  <si>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</si>
  <si>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</si>
  <si>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</si>
  <si>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</si>
  <si>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</si>
  <si>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</si>
  <si>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</si>
  <si>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</si>
  <si>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</si>
  <si>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</si>
  <si>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</si>
  <si>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</si>
  <si>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</si>
  <si>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</si>
  <si>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</si>
  <si>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</si>
  <si>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</si>
  <si>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</si>
  <si>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</si>
  <si>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</si>
  <si>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</si>
  <si>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</si>
  <si>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</si>
  <si>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</si>
  <si>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</si>
  <si>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</si>
  <si>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</si>
  <si>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</si>
  <si>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</si>
  <si>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</si>
  <si>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</si>
  <si>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</si>
  <si>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</si>
  <si>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</si>
  <si>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</si>
  <si>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</si>
  <si>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</si>
  <si>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</si>
  <si>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</si>
  <si>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</si>
  <si>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</si>
  <si>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</si>
  <si>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</si>
  <si>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</si>
  <si>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</si>
  <si>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</si>
  <si>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</si>
  <si>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</si>
  <si>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</si>
  <si>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</si>
  <si>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</si>
  <si>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</si>
  <si>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</si>
  <si>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</si>
  <si>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</si>
  <si>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</si>
  <si>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</si>
  <si>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</si>
  <si>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</si>
  <si>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</si>
  <si>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</si>
  <si>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</si>
  <si>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</si>
  <si>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</si>
  <si>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</si>
  <si>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</si>
  <si>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</si>
  <si>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</si>
  <si>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</si>
  <si>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</si>
  <si>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</si>
  <si>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</si>
  <si>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</si>
  <si>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</si>
  <si>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</si>
  <si>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</si>
  <si>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</si>
  <si>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</si>
  <si>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</si>
  <si>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</si>
  <si>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</si>
  <si>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</si>
  <si>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</si>
  <si>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</si>
  <si>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</si>
  <si>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</si>
  <si>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</si>
  <si>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</si>
  <si>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</si>
  <si>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</si>
  <si>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</si>
  <si>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</si>
  <si>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</si>
  <si>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</si>
  <si>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</si>
  <si>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</si>
  <si>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</si>
  <si>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</si>
  <si>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</si>
  <si>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</si>
  <si>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</si>
  <si>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</si>
  <si>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</si>
  <si>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</si>
  <si>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</si>
  <si>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</si>
  <si>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</si>
  <si>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</si>
  <si>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</si>
  <si>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</si>
  <si>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</si>
  <si>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</si>
  <si>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</si>
  <si>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</si>
  <si>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</si>
  <si>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</si>
  <si>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</si>
  <si>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</si>
  <si>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</si>
  <si>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</si>
  <si>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</si>
  <si>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</si>
  <si>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</si>
  <si>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</si>
  <si>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</si>
  <si>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</si>
  <si>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</si>
  <si>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</si>
  <si>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</si>
  <si>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</si>
  <si>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</si>
  <si>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</si>
  <si>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</si>
  <si>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</si>
  <si>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</si>
  <si>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</si>
  <si>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</si>
  <si>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</si>
  <si>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</si>
  <si>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</si>
  <si>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</si>
  <si>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</si>
  <si>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</si>
  <si>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</si>
  <si>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</si>
  <si>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</si>
  <si>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</si>
  <si>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</si>
  <si>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</si>
  <si>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</si>
  <si>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</si>
  <si>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</si>
  <si>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</si>
  <si>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</si>
  <si>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</si>
  <si>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</si>
  <si>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</si>
  <si>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</si>
  <si>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</si>
  <si>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</si>
  <si>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</si>
  <si>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</si>
  <si>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</si>
  <si>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</si>
  <si>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</si>
  <si>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</si>
  <si>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</si>
  <si>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</si>
  <si>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</si>
  <si>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</si>
  <si>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</si>
  <si>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</si>
  <si>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</si>
  <si>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</si>
  <si>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</si>
  <si>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</si>
  <si>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</si>
  <si>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</si>
  <si>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</si>
  <si>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</si>
  <si>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</si>
  <si>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</si>
  <si>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</si>
  <si>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</si>
  <si>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</si>
  <si>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</si>
  <si>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</si>
  <si>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</si>
  <si>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</si>
  <si>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</si>
  <si>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</si>
  <si>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</si>
  <si>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</si>
  <si>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</si>
  <si>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</si>
  <si>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</si>
  <si>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</si>
  <si>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</si>
  <si>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</si>
  <si>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</si>
  <si>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</si>
  <si>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</si>
  <si>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</si>
  <si>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</si>
  <si>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</si>
  <si>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</si>
  <si>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</si>
  <si>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</si>
  <si>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</si>
  <si>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</si>
  <si>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</si>
  <si>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</si>
  <si>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</si>
  <si>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</si>
  <si>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</si>
  <si>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</si>
  <si>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</si>
  <si>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</si>
  <si>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</si>
  <si>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</si>
  <si>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</si>
  <si>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</si>
  <si>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</si>
  <si>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</si>
  <si>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</si>
  <si>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</si>
  <si>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</si>
  <si>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</si>
  <si>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</si>
  <si>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</si>
  <si>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</si>
  <si>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</si>
  <si>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</si>
  <si>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</si>
  <si>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</si>
  <si>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</si>
  <si>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</si>
  <si>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</si>
  <si>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</si>
  <si>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</si>
  <si>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</si>
  <si>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</si>
  <si>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</si>
  <si>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</si>
  <si>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</si>
  <si>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</si>
  <si>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</si>
  <si>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</si>
  <si>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</si>
  <si>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</si>
  <si>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</si>
  <si>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</si>
  <si>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</si>
  <si>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</si>
  <si>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</si>
  <si>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</si>
  <si>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</si>
  <si>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</si>
  <si>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</si>
  <si>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</si>
  <si>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</si>
  <si>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</si>
  <si>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</si>
  <si>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</si>
  <si>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</si>
  <si>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</si>
  <si>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</si>
  <si>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</si>
  <si>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</si>
  <si>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</si>
  <si>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</si>
  <si>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</si>
  <si>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</si>
  <si>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</si>
  <si>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</si>
  <si>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</si>
  <si>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</si>
  <si>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</si>
  <si>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</si>
  <si>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</si>
  <si>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</si>
  <si>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</si>
  <si>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</si>
  <si>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</si>
  <si>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</si>
  <si>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</si>
  <si>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</si>
  <si>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</si>
  <si>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</si>
  <si>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</si>
  <si>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</si>
  <si>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</si>
  <si>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</si>
  <si>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</si>
  <si>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</si>
  <si>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</si>
  <si>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</si>
  <si>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</si>
  <si>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</si>
  <si>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</si>
  <si>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</si>
  <si>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</si>
  <si>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</si>
  <si>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</si>
  <si>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</si>
  <si>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</si>
  <si>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</si>
  <si>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</si>
  <si>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</si>
  <si>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</si>
  <si>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</si>
  <si>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</si>
  <si>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</si>
  <si>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</si>
  <si>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</si>
  <si>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</si>
  <si>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</si>
  <si>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</si>
  <si>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</si>
  <si>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</si>
  <si>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</si>
  <si>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</si>
  <si>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</si>
  <si>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</si>
  <si>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</si>
  <si>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</si>
  <si>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</si>
  <si>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</si>
  <si>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</si>
  <si>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</si>
  <si>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</si>
  <si>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</si>
  <si>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</si>
  <si>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</si>
  <si>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</si>
  <si>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</si>
  <si>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</si>
  <si>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</si>
  <si>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</si>
  <si>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</si>
  <si>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</si>
  <si>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</si>
  <si>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</si>
  <si>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</si>
  <si>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</si>
  <si>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</si>
  <si>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</si>
  <si>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</si>
  <si>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</si>
  <si>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</si>
  <si>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</si>
  <si>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</si>
  <si>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</si>
  <si>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</si>
  <si>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</si>
  <si>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</si>
  <si>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</si>
  <si>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</si>
  <si>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</si>
  <si>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</si>
  <si>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</si>
  <si>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</si>
  <si>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</si>
  <si>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</si>
  <si>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</si>
  <si>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</si>
  <si>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</si>
  <si>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</si>
  <si>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</si>
  <si>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</si>
  <si>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</si>
  <si>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</si>
  <si>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</si>
  <si>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</si>
  <si>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</si>
  <si>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</si>
  <si>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</si>
  <si>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</si>
  <si>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</si>
  <si>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</si>
  <si>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</si>
  <si>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</si>
  <si>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</si>
  <si>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</si>
  <si>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</si>
  <si>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</si>
  <si>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</si>
  <si>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</si>
  <si>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</si>
  <si>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</si>
  <si>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</si>
  <si>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</si>
  <si>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</si>
  <si>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</si>
  <si>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</si>
  <si>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</si>
  <si>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</si>
  <si>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</si>
  <si>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</si>
  <si>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</si>
  <si>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</si>
  <si>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</si>
  <si>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</si>
  <si>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</si>
  <si>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</si>
  <si>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</si>
  <si>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</si>
  <si>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</si>
  <si>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</si>
  <si>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</si>
  <si>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</si>
  <si>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</si>
  <si>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</si>
  <si>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</si>
  <si>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</si>
  <si>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</si>
  <si>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</si>
  <si>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</si>
  <si>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</si>
  <si>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</si>
  <si>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</si>
  <si>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</si>
  <si>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</si>
  <si>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</si>
  <si>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</si>
  <si>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</si>
  <si>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</si>
  <si>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</si>
  <si>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</si>
  <si>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</si>
  <si>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</si>
  <si>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</si>
  <si>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</si>
  <si>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</si>
  <si>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</si>
  <si>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</si>
  <si>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</si>
  <si>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</si>
  <si>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</si>
  <si>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</si>
  <si>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</si>
  <si>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</si>
  <si>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</si>
  <si>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</si>
  <si>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</si>
  <si>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</si>
  <si>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</si>
  <si>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</si>
  <si>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</si>
  <si>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</si>
  <si>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</si>
  <si>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</si>
  <si>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</si>
  <si>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</si>
  <si>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</si>
  <si>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</si>
  <si>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</si>
  <si>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</si>
  <si>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</si>
  <si>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</si>
  <si>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</si>
  <si>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</si>
  <si>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</si>
  <si>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</si>
  <si>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</si>
  <si>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</si>
  <si>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</si>
  <si>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</si>
  <si>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</si>
  <si>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</si>
  <si>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</si>
  <si>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</si>
  <si>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</si>
  <si>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</si>
  <si>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</si>
  <si>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</si>
  <si>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</si>
  <si>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</si>
  <si>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</si>
  <si>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</si>
  <si>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</si>
  <si>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</si>
  <si>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</si>
  <si>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</si>
  <si>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</si>
  <si>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</si>
  <si>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</si>
  <si>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</si>
  <si>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</si>
  <si>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</si>
  <si>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</si>
  <si>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</si>
  <si>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</si>
  <si>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</si>
  <si>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</si>
  <si>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</si>
  <si>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</si>
  <si>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</si>
  <si>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</si>
  <si>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</si>
  <si>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</si>
  <si>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</si>
  <si>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</si>
  <si>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</si>
  <si>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</si>
  <si>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</si>
  <si>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</si>
  <si>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</si>
  <si>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</si>
  <si>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</si>
  <si>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</si>
  <si>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</si>
  <si>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</si>
  <si>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</si>
  <si>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</si>
  <si>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</si>
  <si>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</si>
  <si>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</si>
  <si>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</si>
  <si>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</si>
  <si>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</si>
  <si>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</si>
  <si>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</si>
  <si>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</si>
  <si>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</si>
  <si>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</si>
  <si>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</si>
  <si>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</si>
  <si>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</si>
  <si>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</si>
  <si>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</si>
  <si>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</si>
  <si>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</si>
  <si>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</si>
  <si>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</si>
  <si>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</si>
  <si>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</si>
  <si>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</si>
  <si>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</si>
  <si>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</si>
  <si>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</si>
  <si>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</si>
  <si>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</si>
  <si>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</si>
  <si>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</si>
  <si>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</si>
  <si>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</si>
  <si>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</si>
  <si>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</si>
  <si>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</si>
  <si>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</si>
  <si>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</si>
  <si>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</si>
  <si>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</si>
  <si>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</si>
  <si>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</si>
  <si>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</si>
  <si>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</si>
  <si>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</si>
  <si>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</si>
  <si>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</si>
  <si>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</si>
  <si>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</si>
  <si>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</si>
  <si>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</si>
  <si>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</si>
  <si>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</si>
  <si>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</si>
  <si>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</si>
  <si>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</si>
  <si>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</si>
  <si>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</si>
  <si>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</si>
  <si>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</si>
  <si>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</si>
  <si>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</si>
  <si>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</si>
  <si>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</si>
  <si>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</si>
  <si>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</si>
  <si>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</si>
  <si>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</si>
  <si>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</si>
  <si>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</si>
  <si>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</si>
  <si>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</si>
  <si>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</si>
  <si>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</si>
  <si>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</si>
  <si>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</si>
  <si>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</si>
  <si>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</si>
  <si>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</si>
  <si>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</si>
  <si>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</si>
  <si>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</si>
  <si>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</si>
  <si>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</si>
  <si>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</si>
  <si>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</si>
  <si>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</si>
  <si>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</si>
  <si>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</si>
  <si>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</si>
  <si>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</si>
  <si>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</si>
  <si>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</si>
  <si>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</si>
  <si>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</si>
  <si>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</si>
  <si>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</si>
  <si>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</si>
  <si>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</si>
  <si>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</si>
  <si>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</si>
  <si>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</si>
  <si>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</si>
  <si>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</si>
  <si>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</si>
  <si>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</si>
  <si>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</si>
  <si>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</si>
  <si>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</si>
  <si>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</si>
  <si>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</si>
  <si>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</si>
  <si>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</si>
  <si>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</si>
  <si>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</si>
  <si>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</si>
  <si>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</si>
  <si>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</si>
  <si>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</si>
  <si>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</si>
  <si>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</si>
  <si>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</si>
  <si>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</si>
  <si>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</si>
  <si>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</si>
  <si>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</si>
  <si>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</si>
  <si>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</si>
  <si>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</si>
  <si>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</si>
  <si>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</si>
  <si>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</si>
  <si>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</si>
  <si>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</si>
  <si>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</si>
  <si>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</si>
  <si>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</si>
  <si>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</si>
  <si>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</si>
  <si>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</si>
  <si>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</si>
  <si>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</si>
  <si>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</si>
  <si>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</si>
  <si>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</si>
  <si>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</si>
  <si>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</si>
  <si>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</si>
  <si>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</si>
  <si>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</si>
  <si>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</si>
  <si>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</si>
  <si>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</si>
  <si>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</si>
  <si>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</si>
  <si>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</si>
  <si>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</si>
  <si>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</si>
  <si>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</si>
  <si>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</si>
  <si>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</si>
  <si>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</si>
  <si>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</si>
  <si>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</si>
  <si>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</si>
  <si>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</si>
  <si>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</si>
  <si>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</si>
  <si>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</si>
  <si>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</si>
  <si>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</si>
  <si>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</si>
  <si>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</si>
  <si>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</si>
  <si>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</si>
  <si>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</si>
  <si>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</si>
  <si>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</si>
  <si>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</si>
  <si>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</si>
  <si>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</si>
  <si>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</si>
  <si>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</si>
  <si>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</si>
  <si>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</si>
  <si>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</si>
  <si>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</si>
  <si>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</si>
  <si>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</si>
  <si>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</si>
  <si>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</si>
  <si>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</si>
  <si>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</si>
  <si>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</si>
  <si>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</si>
  <si>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</si>
  <si>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</si>
  <si>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</si>
  <si>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</si>
  <si>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</si>
  <si>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</si>
  <si>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</si>
  <si>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</si>
  <si>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</si>
  <si>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</si>
  <si>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</si>
  <si>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</si>
  <si>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</si>
  <si>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</si>
  <si>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</si>
  <si>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</si>
  <si>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</si>
  <si>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</si>
  <si>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</si>
  <si>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</si>
  <si>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</si>
  <si>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</si>
  <si>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</si>
  <si>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</si>
  <si>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</si>
  <si>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</si>
  <si>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</si>
  <si>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</si>
  <si>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</si>
  <si>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</si>
  <si>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</si>
  <si>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</si>
  <si>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</si>
  <si>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</si>
  <si>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</si>
  <si>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</si>
  <si>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</si>
  <si>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</si>
  <si>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</si>
  <si>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</si>
  <si>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</si>
  <si>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</si>
  <si>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</si>
  <si>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</si>
  <si>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</si>
  <si>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</si>
  <si>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</si>
  <si>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</si>
  <si>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</si>
  <si>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</si>
  <si>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</si>
  <si>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</si>
  <si>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</si>
  <si>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</si>
  <si>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</si>
  <si>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</si>
  <si>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</si>
  <si>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</si>
  <si>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</si>
  <si>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</si>
  <si>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</si>
  <si>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</si>
  <si>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</si>
  <si>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</si>
  <si>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</si>
  <si>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</si>
  <si>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</si>
  <si>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</si>
  <si>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</si>
  <si>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</si>
  <si>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</si>
  <si>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</si>
  <si>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</si>
  <si>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</si>
  <si>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</si>
  <si>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</si>
  <si>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</si>
  <si>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</si>
  <si>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</si>
  <si>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</si>
  <si>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</si>
  <si>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</si>
  <si>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</si>
  <si>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</si>
  <si>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</si>
  <si>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</si>
  <si>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</si>
  <si>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</si>
  <si>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</si>
  <si>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</si>
  <si>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</si>
  <si>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</si>
  <si>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</si>
  <si>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</si>
  <si>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</si>
  <si>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</si>
  <si>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</si>
  <si>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</si>
  <si>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</si>
  <si>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</si>
  <si>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</si>
  <si>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</si>
  <si>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</si>
  <si>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</si>
  <si>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</si>
  <si>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</si>
  <si>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</si>
  <si>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</si>
  <si>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</si>
  <si>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</si>
  <si>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</si>
  <si>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</si>
  <si>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</si>
  <si>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</si>
  <si>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</si>
  <si>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</si>
  <si>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</si>
  <si>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</si>
  <si>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</si>
  <si>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</si>
  <si>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</si>
  <si>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</si>
  <si>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</si>
  <si>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</si>
  <si>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</si>
  <si>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</si>
  <si>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</si>
  <si>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</si>
  <si>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</si>
  <si>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</si>
  <si>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</si>
  <si>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</si>
  <si>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</si>
  <si>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</si>
  <si>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</si>
  <si>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</si>
  <si>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</si>
  <si>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</si>
  <si>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</si>
  <si>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</si>
  <si>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</si>
  <si>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</si>
  <si>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</si>
  <si>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</si>
  <si>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</si>
  <si>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</si>
  <si>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</si>
  <si>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</si>
  <si>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</si>
  <si>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</si>
  <si>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</si>
  <si>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</si>
  <si>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</si>
  <si>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</si>
  <si>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</si>
  <si>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</si>
  <si>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</si>
  <si>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</si>
  <si>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</si>
  <si>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</si>
  <si>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</si>
  <si>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</si>
  <si>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</si>
  <si>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</si>
  <si>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</si>
  <si>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</si>
  <si>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</si>
  <si>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</si>
  <si>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</si>
  <si>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</si>
  <si>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</si>
  <si>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</si>
  <si>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</si>
  <si>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</si>
  <si>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</si>
  <si>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</si>
  <si>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</si>
  <si>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</si>
  <si>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</si>
  <si>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</si>
  <si>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</si>
  <si>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</si>
  <si>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</si>
  <si>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</si>
  <si>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</si>
  <si>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</si>
  <si>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</si>
  <si>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</si>
  <si>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</si>
  <si>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</si>
  <si>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</si>
  <si>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</si>
  <si>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</si>
  <si>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</si>
  <si>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</si>
  <si>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</si>
  <si>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</si>
  <si>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</si>
  <si>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</si>
  <si>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</si>
  <si>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</si>
  <si>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</si>
  <si>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</si>
  <si>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</si>
  <si>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</si>
  <si>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</si>
  <si>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</si>
  <si>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</si>
  <si>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</si>
  <si>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</si>
  <si>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</si>
  <si>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</si>
  <si>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</si>
  <si>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</si>
  <si>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</si>
  <si>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</si>
  <si>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</si>
  <si>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</si>
  <si>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</si>
  <si>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</si>
  <si>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</si>
  <si>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</si>
  <si>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</si>
  <si>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</si>
  <si>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</si>
  <si>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</si>
  <si>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</si>
  <si>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</si>
  <si>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</si>
  <si>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</si>
  <si>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</si>
  <si>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</si>
  <si>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</si>
  <si>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</si>
  <si>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</si>
  <si>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</si>
  <si>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</si>
  <si>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</si>
  <si>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</si>
  <si>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</si>
  <si>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</si>
  <si>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</si>
  <si>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</si>
  <si>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</si>
  <si>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</si>
  <si>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</si>
  <si>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</si>
  <si>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</si>
  <si>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</si>
  <si>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</si>
  <si>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</si>
  <si>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</si>
  <si>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</si>
  <si>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</si>
  <si>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</si>
  <si>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</si>
  <si>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</si>
  <si>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</si>
  <si>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</si>
  <si>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</si>
  <si>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</si>
  <si>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</si>
  <si>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</si>
  <si>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</si>
  <si>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</si>
  <si>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</si>
  <si>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</si>
  <si>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</si>
  <si>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</si>
  <si>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</si>
  <si>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</si>
  <si>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</si>
  <si>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</si>
  <si>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</si>
  <si>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</si>
  <si>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</si>
  <si>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</si>
  <si>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</si>
  <si>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</si>
  <si>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</si>
  <si>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</si>
  <si>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</si>
  <si>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</si>
  <si>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</si>
  <si>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</si>
  <si>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</si>
  <si>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</si>
  <si>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</si>
  <si>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</si>
  <si>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</si>
  <si>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</si>
  <si>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</si>
  <si>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</si>
  <si>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</si>
  <si>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</si>
  <si>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</si>
  <si>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</si>
  <si>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</si>
  <si>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</si>
  <si>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</si>
  <si>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</si>
  <si>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</si>
  <si>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</si>
  <si>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</si>
  <si>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</si>
  <si>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</si>
  <si>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</si>
  <si>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</si>
  <si>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</si>
  <si>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</si>
  <si>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</si>
  <si>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</si>
  <si>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</si>
  <si>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</si>
  <si>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</si>
  <si>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</si>
  <si>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</si>
  <si>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</si>
  <si>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</si>
  <si>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</si>
  <si>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</si>
  <si>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</si>
  <si>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</si>
  <si>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</si>
  <si>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</si>
  <si>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</si>
  <si>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</si>
  <si>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</si>
  <si>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</si>
  <si>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</si>
  <si>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</si>
  <si>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</si>
  <si>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</si>
  <si>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</si>
  <si>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</si>
  <si>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</si>
  <si>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</si>
  <si>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</si>
  <si>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</si>
  <si>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</si>
  <si>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</si>
  <si>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</si>
  <si>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</si>
  <si>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</si>
  <si>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</si>
  <si>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</si>
  <si>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</si>
  <si>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</si>
  <si>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</si>
  <si>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</si>
  <si>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</si>
  <si>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</si>
  <si>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</si>
  <si>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</si>
  <si>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</si>
  <si>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</si>
  <si>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</si>
  <si>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</si>
  <si>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</si>
  <si>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</si>
  <si>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</si>
  <si>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</si>
  <si>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</si>
  <si>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</si>
  <si>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</si>
  <si>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</si>
  <si>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</si>
  <si>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</si>
  <si>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</si>
  <si>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</si>
  <si>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</si>
  <si>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</si>
  <si>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</si>
  <si>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</si>
  <si>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</si>
  <si>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</si>
  <si>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</si>
  <si>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</si>
  <si>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</si>
  <si>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</si>
  <si>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</si>
  <si>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</si>
  <si>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</si>
  <si>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</si>
  <si>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</si>
  <si>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</si>
  <si>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</si>
  <si>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</si>
  <si>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</si>
  <si>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</si>
  <si>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</si>
  <si>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</si>
  <si>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</si>
  <si>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</si>
  <si>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</si>
  <si>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</si>
  <si>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</si>
  <si>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</si>
  <si>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</si>
  <si>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</si>
  <si>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</si>
  <si>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</si>
  <si>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</si>
  <si>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</si>
  <si>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</si>
  <si>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</si>
  <si>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</si>
  <si>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</si>
  <si>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</si>
  <si>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</si>
  <si>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</si>
  <si>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</si>
  <si>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</si>
  <si>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</si>
  <si>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</si>
  <si>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</si>
  <si>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</si>
  <si>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</si>
  <si>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</si>
  <si>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</si>
  <si>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</si>
  <si>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</si>
  <si>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</si>
  <si>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</si>
  <si>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</si>
  <si>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</si>
  <si>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</si>
  <si>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</si>
  <si>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</si>
  <si>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</si>
  <si>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</si>
  <si>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</si>
  <si>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</si>
  <si>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</si>
  <si>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</si>
  <si>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</si>
  <si>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</si>
  <si>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</si>
  <si>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</si>
  <si>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</si>
  <si>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</si>
  <si>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</si>
  <si>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</si>
  <si>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</si>
  <si>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</si>
  <si>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</si>
  <si>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</si>
  <si>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</si>
  <si>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</si>
  <si>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</si>
  <si>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</si>
  <si>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</si>
  <si>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</si>
  <si>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</si>
  <si>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</si>
  <si>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</si>
  <si>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</si>
  <si>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</si>
  <si>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</si>
  <si>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</si>
  <si>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</si>
  <si>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</si>
  <si>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</si>
  <si>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</si>
  <si>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</si>
  <si>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</si>
  <si>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</si>
  <si>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</si>
  <si>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</si>
  <si>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</si>
  <si>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</si>
  <si>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</si>
  <si>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</si>
  <si>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</si>
  <si>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</si>
  <si>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</si>
  <si>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</si>
  <si>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</si>
  <si>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</si>
  <si>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</si>
  <si>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</si>
  <si>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</si>
  <si>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</si>
  <si>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</si>
  <si>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</si>
  <si>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</si>
  <si>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</si>
  <si>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</si>
  <si>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</si>
  <si>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</si>
  <si>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</si>
  <si>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</si>
  <si>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</si>
  <si>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</si>
  <si>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</si>
  <si>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</si>
  <si>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</si>
  <si>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</si>
  <si>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</si>
  <si>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</si>
  <si>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</si>
  <si>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</si>
  <si>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</si>
  <si>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</si>
  <si>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</si>
  <si>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</si>
  <si>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</si>
  <si>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</si>
  <si>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</si>
  <si>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</si>
  <si>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</si>
  <si>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</si>
  <si>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</si>
  <si>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</si>
  <si>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</si>
  <si>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</si>
  <si>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</si>
  <si>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</si>
  <si>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</si>
  <si>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</si>
  <si>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</si>
  <si>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</si>
  <si>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</si>
  <si>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</si>
  <si>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</si>
  <si>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</si>
  <si>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</si>
  <si>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</si>
  <si>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</si>
  <si>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</si>
  <si>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</si>
  <si>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</si>
  <si>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</si>
  <si>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</si>
  <si>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</si>
  <si>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</si>
  <si>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</si>
  <si>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</si>
  <si>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</si>
  <si>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</si>
  <si>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</si>
  <si>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</si>
  <si>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</si>
  <si>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</si>
  <si>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</si>
  <si>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</si>
  <si>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</si>
  <si>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</si>
  <si>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</si>
  <si>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</si>
  <si>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</si>
  <si>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</si>
  <si>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</si>
  <si>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</si>
  <si>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</si>
  <si>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</si>
  <si>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</si>
  <si>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</si>
  <si>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</si>
  <si>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</si>
  <si>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</si>
  <si>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</si>
  <si>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</si>
  <si>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</si>
  <si>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</si>
  <si>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</si>
  <si>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</si>
  <si>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</si>
  <si>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</si>
  <si>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</si>
  <si>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</si>
  <si>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</si>
  <si>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</si>
  <si>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</si>
  <si>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</si>
  <si>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</si>
  <si>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</si>
  <si>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</si>
  <si>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</si>
  <si>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</si>
  <si>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</si>
  <si>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</si>
  <si>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</si>
  <si>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</si>
  <si>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</si>
  <si>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</si>
  <si>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</si>
  <si>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</si>
  <si>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</si>
  <si>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</si>
  <si>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</si>
  <si>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</si>
  <si>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</si>
  <si>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</si>
  <si>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</si>
  <si>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</si>
  <si>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</si>
  <si>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</si>
  <si>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</si>
  <si>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</si>
  <si>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</si>
  <si>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</si>
  <si>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</si>
  <si>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</si>
  <si>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</si>
  <si>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</si>
  <si>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</si>
  <si>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</si>
  <si>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</si>
  <si>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</si>
  <si>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</si>
  <si>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</si>
  <si>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</si>
  <si>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</si>
  <si>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</si>
  <si>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</si>
  <si>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</si>
  <si>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</si>
  <si>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</si>
  <si>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</si>
  <si>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</si>
  <si>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</si>
  <si>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</si>
  <si>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</si>
  <si>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</si>
  <si>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</si>
  <si>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</si>
  <si>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</si>
  <si>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</si>
  <si>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</si>
  <si>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</si>
  <si>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</si>
  <si>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</si>
  <si>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</si>
  <si>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</si>
  <si>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</si>
  <si>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</si>
  <si>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</si>
  <si>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</si>
  <si>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</si>
  <si>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</si>
  <si>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</si>
  <si>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</si>
  <si>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</si>
  <si>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</si>
  <si>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</si>
  <si>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</si>
  <si>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</si>
  <si>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</si>
  <si>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</si>
  <si>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</si>
  <si>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</si>
  <si>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</si>
  <si>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</si>
  <si>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</si>
  <si>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</si>
  <si>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</si>
  <si>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</si>
  <si>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</si>
  <si>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</si>
  <si>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</si>
  <si>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</si>
  <si>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</si>
  <si>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</si>
  <si>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</si>
  <si>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</si>
  <si>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</si>
  <si>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</si>
  <si>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</si>
  <si>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</si>
  <si>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</si>
  <si>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</si>
  <si>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</si>
  <si>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</si>
  <si>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</si>
  <si>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</si>
  <si>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</si>
  <si>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</si>
  <si>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</si>
  <si>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</si>
  <si>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</si>
  <si>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</si>
  <si>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</si>
  <si>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</si>
  <si>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</si>
  <si>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</si>
  <si>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</si>
  <si>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</si>
  <si>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</si>
  <si>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</si>
  <si>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</si>
  <si>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</si>
  <si>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</si>
  <si>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</si>
  <si>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</si>
  <si>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</si>
  <si>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</si>
  <si>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</si>
  <si>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</si>
  <si>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</si>
  <si>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</si>
  <si>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</si>
  <si>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</si>
  <si>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</si>
  <si>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</si>
  <si>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</si>
  <si>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</si>
  <si>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</si>
  <si>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</si>
  <si>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</si>
  <si>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</si>
  <si>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</si>
  <si>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</si>
  <si>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</si>
  <si>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</si>
  <si>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</si>
  <si>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</si>
  <si>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</si>
  <si>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</si>
  <si>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</si>
  <si>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</si>
  <si>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</si>
  <si>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</si>
  <si>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</si>
  <si>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</si>
  <si>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</si>
  <si>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</si>
  <si>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</si>
  <si>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</si>
  <si>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</si>
  <si>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</si>
  <si>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</si>
  <si>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</si>
  <si>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</si>
  <si>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</si>
  <si>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</si>
  <si>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</si>
  <si>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</si>
  <si>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</si>
  <si>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</si>
  <si>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</si>
  <si>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</si>
  <si>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</si>
  <si>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</si>
  <si>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</si>
  <si>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</si>
  <si>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</si>
  <si>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</si>
  <si>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</si>
  <si>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</si>
  <si>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</si>
  <si>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</si>
  <si>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</si>
  <si>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</si>
  <si>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</si>
  <si>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</si>
  <si>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</si>
  <si>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</si>
  <si>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</si>
  <si>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</si>
  <si>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</si>
  <si>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</si>
  <si>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</si>
  <si>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</si>
  <si>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</si>
  <si>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</si>
  <si>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</si>
  <si>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</si>
  <si>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</si>
  <si>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</si>
  <si>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</si>
  <si>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</si>
  <si>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</si>
  <si>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</si>
  <si>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</si>
  <si>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</si>
  <si>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</si>
  <si>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</si>
  <si>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</si>
  <si>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</si>
  <si>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</si>
  <si>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</si>
  <si>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</si>
  <si>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</si>
  <si>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</si>
  <si>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</si>
  <si>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</si>
  <si>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</si>
  <si>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</si>
  <si>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</si>
  <si>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</si>
  <si>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</si>
  <si>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</si>
  <si>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</si>
  <si>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</si>
  <si>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</si>
  <si>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</si>
  <si>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</si>
  <si>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</si>
  <si>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</si>
  <si>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</si>
  <si>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</si>
  <si>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</si>
  <si>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</si>
  <si>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</si>
  <si>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</si>
  <si>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</si>
  <si>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</si>
  <si>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</si>
  <si>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</si>
  <si>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</si>
  <si>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</si>
  <si>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</si>
  <si>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</si>
  <si>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</si>
  <si>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</si>
  <si>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</si>
  <si>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</si>
  <si>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</si>
  <si>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</si>
  <si>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</si>
  <si>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</si>
  <si>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</si>
  <si>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</si>
  <si>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</si>
  <si>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</si>
  <si>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</si>
  <si>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</si>
  <si>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</si>
  <si>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</si>
  <si>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</si>
  <si>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</si>
  <si>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</si>
  <si>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</si>
  <si>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</si>
  <si>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</si>
  <si>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</si>
  <si>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</si>
  <si>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</si>
  <si>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</si>
  <si>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</si>
  <si>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</si>
  <si>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</si>
  <si>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</si>
  <si>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</si>
  <si>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</si>
  <si>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</si>
  <si>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</si>
  <si>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</si>
  <si>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</si>
  <si>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</si>
  <si>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</si>
  <si>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</si>
  <si>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</si>
  <si>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</si>
  <si>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</si>
  <si>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</si>
  <si>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</si>
  <si>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</si>
  <si>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</si>
  <si>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</si>
  <si>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</si>
  <si>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</si>
  <si>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</si>
  <si>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</si>
  <si>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</si>
  <si>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</si>
  <si>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</si>
  <si>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</si>
  <si>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</si>
  <si>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</si>
  <si>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</si>
  <si>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</si>
  <si>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</si>
  <si>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</si>
  <si>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</si>
  <si>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</si>
  <si>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</si>
  <si>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</si>
  <si>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</si>
  <si>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</si>
  <si>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</si>
  <si>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</si>
  <si>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</si>
  <si>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</si>
  <si>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</si>
  <si>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</si>
  <si>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</si>
  <si>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</si>
  <si>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</si>
  <si>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</si>
  <si>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</si>
  <si>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</si>
  <si>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</si>
  <si>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</si>
  <si>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</si>
  <si>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</si>
  <si>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</si>
  <si>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</si>
  <si>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</si>
  <si>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</si>
  <si>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</si>
  <si>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</si>
  <si>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</si>
  <si>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</si>
  <si>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</si>
  <si>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</si>
  <si>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</si>
  <si>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</si>
  <si>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</si>
  <si>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</si>
  <si>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</si>
  <si>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</si>
  <si>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</si>
  <si>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</si>
  <si>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</si>
  <si>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</si>
  <si>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</si>
  <si>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</si>
  <si>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</si>
  <si>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</si>
  <si>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</si>
  <si>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</si>
  <si>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</si>
  <si>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</si>
  <si>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</si>
  <si>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</si>
  <si>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</si>
  <si>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</si>
  <si>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</si>
  <si>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</si>
  <si>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</si>
  <si>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</si>
  <si>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</si>
  <si>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</si>
  <si>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</si>
  <si>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</si>
  <si>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</si>
  <si>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</si>
  <si>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</si>
  <si>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</si>
  <si>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</si>
  <si>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</si>
  <si>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</si>
  <si>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</si>
  <si>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</si>
  <si>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</si>
  <si>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</si>
  <si>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</si>
  <si>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</si>
  <si>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</si>
  <si>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</si>
  <si>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</si>
  <si>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</si>
  <si>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</si>
  <si>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</si>
  <si>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</si>
  <si>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</si>
  <si>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</si>
  <si>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</si>
  <si>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</si>
  <si>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</si>
  <si>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</si>
  <si>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</si>
  <si>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</si>
  <si>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</si>
  <si>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</si>
  <si>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</si>
  <si>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</si>
  <si>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</si>
  <si>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</si>
  <si>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</si>
  <si>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</si>
  <si>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</si>
  <si>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</si>
  <si>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</si>
  <si>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</si>
  <si>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</si>
  <si>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</si>
  <si>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</si>
  <si>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</si>
  <si>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</si>
  <si>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</si>
  <si>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</si>
  <si>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</si>
  <si>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</si>
  <si>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</si>
  <si>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</si>
  <si>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</si>
  <si>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</si>
  <si>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</si>
  <si>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</si>
  <si>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</si>
  <si>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</si>
  <si>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</si>
  <si>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</si>
  <si>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</si>
  <si>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</si>
  <si>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</si>
  <si>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</si>
  <si>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</si>
  <si>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</si>
  <si>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</si>
  <si>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</si>
  <si>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</si>
  <si>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</si>
  <si>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</si>
  <si>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</si>
  <si>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</si>
  <si>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</si>
  <si>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</si>
  <si>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</si>
  <si>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</si>
  <si>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</si>
  <si>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</si>
  <si>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</si>
  <si>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</si>
  <si>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</si>
  <si>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</si>
  <si>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</si>
  <si>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</si>
  <si>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</si>
  <si>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</si>
  <si>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</si>
  <si>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</si>
  <si>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</si>
  <si>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</si>
  <si>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</si>
  <si>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</si>
  <si>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</si>
  <si>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</si>
  <si>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</si>
  <si>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</si>
  <si>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</si>
  <si>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</si>
  <si>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</si>
  <si>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</si>
  <si>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</si>
  <si>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</si>
  <si>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</si>
  <si>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</si>
  <si>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</si>
  <si>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</si>
  <si>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</si>
  <si>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</si>
  <si>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</si>
  <si>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</si>
  <si>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</si>
  <si>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</si>
  <si>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</si>
  <si>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</si>
  <si>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</si>
  <si>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</si>
  <si>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</si>
  <si>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</si>
  <si>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</si>
  <si>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</si>
  <si>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</si>
  <si>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</si>
  <si>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</si>
  <si>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</si>
  <si>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</si>
  <si>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</si>
  <si>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</si>
  <si>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</si>
  <si>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</si>
  <si>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</si>
  <si>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</si>
  <si>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</si>
  <si>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</si>
  <si>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</si>
  <si>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</si>
  <si>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</si>
  <si>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</si>
  <si>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</si>
  <si>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</si>
  <si>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</si>
  <si>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</si>
  <si>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</si>
  <si>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</si>
  <si>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</si>
  <si>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</si>
  <si>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</si>
  <si>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</si>
  <si>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</si>
  <si>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</si>
  <si>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</si>
  <si>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</si>
  <si>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</si>
  <si>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</si>
  <si>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</si>
  <si>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</si>
  <si>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</si>
  <si>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</si>
  <si>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</si>
  <si>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</si>
  <si>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</si>
  <si>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</si>
  <si>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</si>
  <si>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</si>
  <si>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</si>
  <si>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</si>
  <si>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</si>
  <si>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</si>
  <si>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</si>
  <si>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</si>
  <si>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</si>
  <si>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</si>
  <si>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</si>
  <si>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</si>
  <si>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</si>
  <si>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</si>
  <si>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</si>
  <si>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</si>
  <si>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</si>
  <si>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</si>
  <si>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</si>
  <si>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</si>
  <si>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</si>
  <si>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</si>
  <si>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</si>
  <si>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</si>
  <si>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</si>
  <si>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</si>
  <si>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</si>
  <si>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</si>
  <si>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</si>
  <si>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</si>
  <si>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</si>
  <si>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</si>
  <si>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</si>
  <si>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</si>
  <si>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</si>
  <si>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</si>
  <si>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</si>
  <si>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</si>
  <si>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</si>
  <si>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</si>
  <si>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</si>
  <si>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</si>
  <si>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</si>
  <si>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</si>
  <si>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</si>
  <si>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</si>
  <si>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</si>
  <si>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</si>
  <si>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</si>
  <si>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</si>
  <si>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</si>
  <si>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</si>
  <si>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</si>
  <si>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</si>
  <si>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</si>
  <si>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</si>
  <si>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</si>
  <si>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</si>
  <si>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</si>
  <si>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</si>
  <si>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</si>
  <si>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</si>
  <si>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</si>
  <si>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</si>
  <si>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</si>
  <si>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</si>
  <si>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</si>
  <si>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</si>
  <si>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</si>
  <si>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</si>
  <si>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</si>
  <si>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</si>
  <si>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</si>
  <si>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</si>
  <si>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</si>
  <si>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</si>
  <si>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</si>
  <si>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</si>
  <si>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</si>
  <si>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</si>
  <si>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</si>
  <si>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</si>
  <si>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</si>
  <si>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</si>
  <si>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</si>
  <si>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</si>
  <si>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</si>
  <si>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</si>
  <si>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</si>
  <si>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</si>
  <si>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</si>
  <si>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</si>
  <si>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</si>
  <si>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</si>
  <si>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</si>
  <si>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</si>
  <si>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</si>
  <si>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</si>
  <si>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</si>
  <si>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</si>
  <si>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</si>
  <si>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</si>
  <si>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</si>
  <si>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</si>
  <si>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</si>
  <si>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</si>
  <si>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</si>
  <si>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</si>
  <si>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</si>
  <si>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</si>
  <si>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</si>
  <si>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</si>
  <si>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</si>
  <si>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</si>
  <si>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</si>
  <si>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</si>
  <si>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</si>
  <si>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</si>
  <si>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</si>
  <si>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</si>
  <si>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</si>
  <si>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</si>
  <si>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</si>
  <si>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</si>
  <si>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</si>
  <si>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</si>
  <si>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</si>
  <si>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</si>
  <si>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</si>
  <si>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</si>
  <si>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</si>
  <si>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</si>
  <si>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</si>
  <si>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</si>
  <si>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</si>
  <si>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</si>
  <si>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</si>
  <si>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</si>
  <si>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</si>
  <si>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</si>
  <si>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</si>
  <si>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</si>
  <si>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</si>
  <si>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</si>
  <si>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</si>
  <si>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</si>
  <si>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</si>
  <si>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</si>
  <si>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</si>
  <si>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</si>
  <si>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</si>
  <si>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</si>
  <si>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</si>
  <si>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</si>
  <si>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</si>
  <si>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</si>
  <si>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</si>
  <si>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</si>
  <si>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</si>
  <si>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</si>
  <si>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</si>
  <si>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</si>
  <si>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</si>
  <si>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</si>
  <si>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</si>
  <si>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</si>
  <si>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</si>
  <si>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</si>
  <si>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</si>
  <si>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</si>
  <si>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</si>
  <si>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</si>
  <si>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</si>
  <si>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</si>
  <si>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</si>
  <si>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</si>
  <si>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</si>
  <si>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</si>
  <si>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</si>
  <si>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</si>
  <si>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</si>
  <si>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</si>
  <si>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</si>
  <si>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</si>
  <si>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</si>
  <si>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</si>
  <si>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</si>
  <si>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</si>
  <si>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</si>
  <si>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</si>
  <si>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</si>
  <si>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</si>
  <si>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</si>
  <si>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</si>
  <si>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</si>
  <si>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</si>
  <si>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</si>
  <si>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</si>
  <si>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</si>
  <si>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</si>
  <si>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</si>
  <si>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</si>
  <si>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</si>
  <si>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</si>
  <si>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</si>
  <si>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</si>
  <si>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</si>
  <si>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</si>
  <si>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</si>
  <si>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</si>
  <si>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</si>
  <si>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</si>
  <si>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</si>
  <si>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</si>
  <si>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</si>
  <si>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</si>
  <si>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</si>
  <si>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</si>
  <si>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</si>
  <si>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</si>
  <si>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</si>
  <si>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</si>
  <si>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</si>
  <si>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</si>
  <si>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</si>
  <si>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</si>
  <si>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</si>
  <si>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</si>
  <si>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</si>
  <si>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</si>
  <si>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</si>
  <si>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</si>
  <si>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</si>
  <si>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</si>
  <si>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</si>
  <si>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</si>
  <si>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</si>
  <si>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</si>
  <si>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</si>
  <si>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</si>
  <si>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</si>
  <si>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</si>
  <si>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</si>
  <si>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</si>
  <si>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</si>
  <si>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</si>
  <si>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</si>
  <si>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</si>
  <si>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</si>
  <si>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</si>
  <si>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</si>
  <si>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</si>
  <si>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</si>
  <si>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</si>
  <si>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</si>
  <si>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</si>
  <si>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</si>
  <si>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</si>
  <si>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</si>
  <si>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</si>
  <si>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</si>
  <si>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</si>
  <si>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</si>
  <si>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</si>
  <si>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</si>
  <si>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</si>
  <si>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</si>
  <si>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</si>
  <si>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</si>
  <si>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</si>
  <si>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</si>
  <si>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</si>
  <si>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</si>
  <si>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</si>
  <si>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</si>
  <si>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</si>
  <si>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</si>
  <si>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</si>
  <si>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</si>
  <si>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</si>
  <si>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</si>
  <si>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</si>
  <si>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</si>
  <si>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</si>
  <si>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</si>
  <si>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</si>
  <si>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</si>
  <si>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</si>
  <si>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</si>
  <si>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</si>
  <si>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</si>
  <si>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</si>
  <si>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</si>
  <si>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</si>
  <si>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</si>
  <si>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</si>
  <si>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</si>
  <si>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</si>
  <si>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</si>
  <si>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</si>
  <si>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</si>
  <si>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</si>
  <si>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</si>
  <si>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</si>
  <si>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</si>
  <si>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</si>
  <si>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</si>
  <si>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</si>
  <si>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</si>
  <si>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</si>
  <si>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</si>
  <si>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</si>
  <si>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</si>
  <si>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</si>
  <si>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</si>
  <si>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</si>
  <si>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</si>
  <si>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</si>
  <si>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</si>
  <si>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</si>
  <si>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</si>
  <si>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</si>
  <si>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</si>
  <si>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</si>
  <si>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</si>
  <si>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</si>
  <si>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</si>
  <si>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</si>
  <si>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</si>
  <si>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</si>
  <si>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</si>
  <si>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</si>
  <si>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</si>
  <si>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</si>
  <si>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</si>
  <si>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</si>
  <si>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</si>
  <si>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</si>
  <si>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</si>
  <si>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</si>
  <si>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</si>
  <si>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</si>
  <si>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</si>
  <si>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</si>
  <si>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</si>
  <si>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</si>
  <si>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</si>
  <si>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</si>
  <si>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</si>
  <si>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</si>
  <si>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</si>
  <si>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</si>
  <si>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</si>
  <si>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</si>
  <si>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</si>
  <si>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</si>
  <si>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</si>
  <si>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</si>
  <si>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</si>
  <si>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</si>
  <si>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</si>
  <si>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</si>
  <si>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</si>
  <si>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</si>
  <si>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</si>
  <si>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</si>
  <si>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</si>
  <si>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</si>
  <si>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</si>
  <si>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</si>
  <si>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</si>
  <si>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</si>
  <si>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</si>
  <si>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</si>
  <si>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</si>
  <si>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</si>
  <si>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</si>
  <si>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</si>
  <si>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</si>
  <si>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</si>
  <si>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</si>
  <si>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</si>
  <si>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</si>
  <si>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</si>
  <si>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</si>
  <si>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</si>
  <si>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</si>
  <si>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</si>
  <si>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</si>
  <si>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</si>
  <si>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</si>
  <si>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</si>
  <si>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</si>
  <si>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</si>
  <si>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</si>
  <si>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</si>
  <si>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</si>
  <si>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</si>
  <si>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</si>
  <si>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</si>
  <si>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</si>
  <si>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</si>
  <si>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</si>
  <si>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</si>
  <si>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</si>
  <si>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</si>
  <si>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</si>
  <si>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</si>
  <si>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</si>
  <si>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</si>
  <si>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</si>
  <si>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</si>
  <si>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</si>
  <si>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</si>
  <si>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</si>
  <si>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</si>
  <si>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</si>
  <si>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</si>
  <si>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</si>
  <si>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</si>
  <si>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</si>
  <si>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</si>
  <si>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</si>
  <si>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</si>
  <si>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</si>
  <si>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</si>
  <si>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</si>
  <si>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</si>
  <si>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</si>
  <si>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</si>
  <si>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</si>
  <si>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</si>
  <si>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</si>
  <si>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</si>
  <si>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</si>
  <si>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</si>
  <si>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</si>
  <si>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</si>
  <si>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</si>
  <si>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</si>
  <si>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</si>
  <si>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</si>
  <si>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</si>
  <si>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</si>
  <si>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</si>
  <si>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</si>
  <si>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</si>
  <si>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</si>
  <si>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</si>
  <si>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</si>
  <si>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</si>
  <si>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</si>
  <si>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</si>
  <si>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</si>
  <si>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</si>
  <si>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</si>
  <si>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</si>
  <si>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</si>
  <si>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</si>
  <si>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</si>
  <si>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</si>
  <si>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</si>
  <si>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</si>
  <si>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</si>
  <si>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</si>
  <si>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</si>
  <si>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</si>
  <si>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</si>
  <si>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</si>
  <si>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</si>
  <si>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</si>
  <si>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</si>
  <si>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</si>
  <si>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</si>
  <si>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</si>
  <si>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</si>
  <si>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</si>
  <si>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</si>
  <si>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</si>
  <si>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</si>
  <si>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</si>
  <si>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</si>
  <si>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</si>
  <si>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</si>
  <si>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</si>
  <si>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</si>
  <si>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</si>
  <si>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</si>
  <si>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</si>
  <si>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</si>
  <si>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</si>
  <si>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</si>
  <si>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</si>
  <si>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</si>
  <si>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</si>
  <si>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</si>
  <si>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</si>
  <si>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</si>
  <si>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</si>
  <si>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</si>
  <si>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</si>
  <si>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</si>
  <si>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</si>
  <si>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</si>
  <si>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</si>
  <si>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</si>
  <si>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</si>
  <si>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</si>
  <si>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</si>
  <si>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</si>
  <si>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</si>
  <si>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</si>
  <si>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</si>
  <si>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</si>
  <si>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</si>
  <si>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</si>
  <si>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</si>
  <si>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</si>
  <si>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</si>
  <si>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</si>
  <si>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</si>
  <si>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</si>
  <si>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</si>
  <si>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</si>
  <si>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</si>
  <si>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</si>
  <si>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</si>
  <si>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</si>
  <si>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</si>
  <si>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</si>
  <si>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</si>
  <si>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</si>
  <si>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</si>
  <si>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</si>
  <si>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</si>
  <si>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</si>
  <si>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</si>
  <si>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</si>
  <si>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</si>
  <si>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</si>
  <si>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</si>
  <si>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</si>
  <si>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</si>
  <si>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</si>
  <si>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</si>
  <si>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</si>
  <si>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</si>
  <si>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</si>
  <si>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</si>
  <si>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</si>
  <si>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</si>
  <si>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</si>
  <si>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</si>
  <si>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</si>
  <si>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</si>
  <si>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</si>
  <si>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</si>
  <si>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</si>
  <si>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</si>
  <si>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</si>
  <si>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</si>
  <si>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</si>
  <si>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</si>
  <si>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</si>
  <si>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</si>
  <si>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</si>
  <si>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</si>
  <si>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</si>
  <si>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</si>
  <si>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</si>
  <si>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</si>
  <si>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</si>
  <si>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</si>
  <si>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</si>
  <si>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</si>
  <si>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</si>
  <si>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</si>
  <si>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</si>
  <si>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</si>
  <si>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</si>
  <si>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</si>
  <si>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</si>
  <si>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</si>
  <si>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</si>
  <si>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</si>
  <si>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</si>
  <si>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</si>
  <si>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</si>
  <si>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</si>
  <si>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</si>
  <si>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</si>
  <si>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</si>
  <si>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</si>
  <si>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</si>
  <si>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</si>
  <si>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</si>
  <si>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</si>
  <si>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</si>
  <si>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</si>
  <si>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</si>
  <si>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</si>
  <si>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</si>
  <si>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</si>
  <si>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</si>
  <si>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</si>
  <si>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</si>
  <si>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</si>
  <si>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</si>
  <si>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</si>
  <si>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</si>
  <si>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</si>
  <si>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</si>
  <si>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</si>
  <si>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</si>
  <si>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</si>
  <si>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</si>
  <si>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</si>
  <si>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</si>
  <si>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</si>
  <si>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</si>
  <si>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</si>
  <si>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</si>
  <si>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</si>
  <si>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</si>
  <si>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</si>
  <si>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</si>
  <si>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</si>
  <si>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</si>
  <si>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</si>
  <si>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</si>
  <si>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</si>
  <si>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</si>
  <si>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</si>
  <si>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</si>
  <si>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</si>
  <si>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</si>
  <si>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</si>
  <si>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</si>
  <si>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</si>
  <si>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</si>
  <si>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</si>
  <si>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</si>
  <si>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</si>
  <si>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</si>
  <si>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</si>
  <si>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</si>
  <si>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</si>
  <si>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</si>
  <si>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</si>
  <si>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</si>
  <si>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</si>
  <si>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</si>
  <si>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</si>
  <si>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</si>
  <si>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</si>
  <si>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</si>
  <si>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</si>
  <si>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</si>
  <si>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</si>
  <si>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</si>
  <si>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</si>
  <si>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</si>
  <si>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</si>
  <si>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</si>
  <si>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</si>
  <si>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</si>
  <si>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</si>
  <si>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</si>
  <si>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</si>
  <si>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</si>
  <si>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</si>
  <si>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</si>
  <si>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</si>
  <si>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</si>
  <si>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</si>
  <si>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</si>
  <si>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</si>
  <si>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</si>
  <si>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</si>
  <si>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</si>
  <si>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</si>
  <si>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</si>
  <si>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</si>
  <si>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</si>
  <si>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</si>
  <si>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</si>
  <si>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</si>
  <si>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</si>
  <si>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</si>
  <si>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</si>
  <si>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</si>
  <si>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</si>
  <si>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</si>
  <si>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</si>
  <si>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</si>
  <si>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</si>
  <si>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</si>
  <si>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</si>
  <si>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</si>
  <si>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</si>
  <si>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</si>
  <si>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</si>
  <si>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</si>
  <si>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</si>
  <si>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</si>
  <si>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</si>
  <si>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</si>
  <si>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</si>
  <si>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</si>
  <si>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</si>
  <si>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</si>
  <si>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</si>
  <si>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</si>
  <si>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</si>
  <si>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</si>
  <si>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</si>
  <si>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</si>
  <si>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</si>
  <si>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</si>
  <si>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</si>
  <si>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</si>
  <si>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</si>
  <si>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</si>
  <si>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</si>
  <si>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</si>
  <si>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</si>
  <si>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</si>
  <si>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</si>
  <si>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</si>
  <si>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</si>
  <si>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</si>
  <si>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</si>
  <si>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</si>
  <si>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</si>
  <si>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</si>
  <si>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</si>
  <si>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</si>
  <si>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</si>
  <si>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</si>
  <si>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</si>
  <si>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</si>
  <si>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</si>
  <si>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</si>
  <si>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</si>
  <si>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</si>
  <si>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</si>
  <si>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</si>
  <si>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</si>
  <si>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</si>
  <si>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</si>
  <si>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</si>
  <si>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</si>
  <si>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</si>
  <si>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</si>
  <si>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</si>
  <si>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</si>
  <si>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</si>
  <si>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</si>
  <si>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</si>
  <si>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</si>
  <si>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</si>
  <si>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</si>
  <si>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</si>
  <si>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</si>
  <si>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</si>
  <si>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</si>
  <si>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</si>
  <si>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</si>
  <si>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</si>
  <si>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</si>
  <si>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</si>
  <si>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</si>
  <si>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</si>
  <si>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</si>
  <si>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</si>
  <si>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</si>
  <si>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</si>
  <si>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</si>
  <si>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</si>
  <si>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</si>
  <si>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</si>
  <si>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</si>
  <si>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</si>
  <si>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</si>
  <si>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</si>
  <si>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</si>
  <si>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</si>
  <si>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</si>
  <si>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</si>
  <si>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</si>
  <si>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</si>
  <si>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</si>
  <si>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</si>
  <si>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</si>
  <si>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</si>
  <si>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</si>
  <si>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</si>
  <si>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</si>
  <si>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</si>
  <si>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</si>
  <si>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</si>
  <si>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</si>
  <si>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</si>
  <si>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</si>
  <si>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</si>
  <si>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</si>
  <si>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</si>
  <si>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</si>
  <si>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</si>
  <si>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</si>
  <si>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</si>
  <si>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</si>
  <si>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</si>
  <si>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</si>
  <si>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</si>
  <si>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</si>
  <si>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</si>
  <si>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</si>
  <si>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</si>
  <si>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</si>
  <si>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</si>
  <si>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</si>
  <si>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</si>
  <si>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</si>
  <si>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</si>
  <si>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</si>
  <si>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</si>
  <si>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</si>
  <si>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</si>
  <si>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</si>
  <si>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</si>
  <si>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</si>
  <si>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</si>
  <si>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</si>
  <si>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</si>
  <si>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</si>
  <si>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</si>
  <si>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</si>
  <si>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</si>
  <si>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</si>
  <si>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</si>
  <si>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</si>
  <si>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</si>
  <si>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</si>
  <si>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</si>
  <si>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</si>
  <si>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</si>
  <si>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</si>
  <si>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</si>
  <si>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</si>
  <si>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</si>
  <si>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</si>
  <si>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</si>
  <si>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</si>
  <si>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</si>
  <si>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</si>
  <si>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</si>
  <si>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</si>
  <si>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</si>
  <si>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</si>
  <si>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</si>
  <si>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</si>
  <si>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</si>
  <si>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</si>
  <si>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</si>
  <si>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</si>
  <si>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</si>
  <si>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</si>
  <si>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</si>
  <si>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</si>
  <si>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</si>
  <si>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</si>
  <si>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</si>
  <si>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</si>
  <si>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</si>
  <si>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</si>
  <si>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</si>
  <si>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</si>
  <si>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</si>
  <si>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</si>
  <si>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</si>
  <si>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</si>
  <si>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</si>
  <si>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</si>
  <si>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</si>
  <si>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</si>
  <si>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</si>
  <si>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</si>
  <si>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</si>
  <si>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</si>
  <si>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</si>
  <si>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</si>
  <si>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</si>
  <si>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</si>
  <si>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</si>
  <si>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</si>
  <si>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</si>
  <si>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</si>
  <si>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</si>
  <si>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</si>
  <si>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</si>
  <si>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</si>
  <si>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</si>
  <si>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</si>
  <si>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</si>
  <si>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</si>
  <si>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</si>
  <si>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</si>
  <si>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</si>
  <si>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</si>
  <si>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</si>
  <si>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</si>
  <si>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</si>
  <si>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</si>
  <si>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</si>
  <si>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</si>
  <si>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</si>
  <si>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</si>
  <si>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</si>
  <si>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</si>
  <si>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</si>
  <si>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</si>
  <si>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</si>
  <si>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</si>
  <si>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</si>
  <si>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</si>
  <si>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</si>
  <si>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</si>
  <si>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</si>
  <si>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</si>
  <si>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</si>
  <si>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</si>
  <si>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</si>
  <si>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</si>
  <si>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</si>
  <si>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</si>
  <si>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</si>
  <si>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</si>
  <si>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</si>
  <si>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</si>
  <si>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</si>
  <si>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</si>
  <si>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</si>
  <si>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</si>
  <si>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</si>
  <si>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</si>
  <si>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</si>
  <si>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</si>
  <si>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</si>
  <si>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</si>
  <si>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</si>
  <si>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</si>
  <si>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</si>
  <si>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</si>
  <si>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</si>
  <si>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</si>
  <si>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</si>
  <si>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</si>
  <si>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</si>
  <si>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</si>
  <si>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</si>
  <si>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</si>
  <si>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</si>
  <si>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</si>
  <si>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</si>
  <si>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</si>
  <si>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</si>
  <si>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</si>
  <si>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</si>
  <si>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</si>
  <si>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</si>
  <si>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</si>
  <si>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</si>
  <si>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</si>
  <si>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</si>
  <si>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</si>
  <si>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</si>
  <si>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</si>
  <si>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</si>
  <si>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</si>
  <si>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</si>
  <si>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</si>
  <si>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</si>
  <si>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</si>
  <si>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</si>
  <si>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</si>
  <si>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</si>
  <si>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</si>
  <si>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</si>
  <si>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</si>
  <si>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</si>
  <si>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</si>
  <si>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</si>
  <si>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</si>
  <si>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</si>
  <si>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</si>
  <si>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</si>
  <si>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</si>
  <si>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</si>
  <si>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</si>
  <si>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</si>
  <si>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</si>
  <si>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</si>
  <si>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</si>
  <si>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</si>
  <si>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</si>
  <si>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</si>
  <si>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</si>
  <si>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</si>
  <si>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</si>
  <si>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</si>
  <si>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</si>
  <si>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</si>
  <si>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</si>
  <si>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</si>
  <si>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</si>
  <si>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</si>
  <si>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</si>
  <si>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</si>
  <si>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</si>
  <si>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</si>
  <si>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</si>
  <si>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</si>
  <si>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</si>
  <si>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</si>
  <si>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</si>
  <si>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</si>
  <si>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</si>
  <si>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</si>
  <si>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</si>
  <si>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</si>
  <si>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</si>
  <si>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</si>
  <si>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</si>
  <si>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</si>
  <si>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</si>
  <si>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</si>
  <si>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</si>
  <si>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</si>
  <si>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</si>
  <si>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</si>
  <si>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</si>
  <si>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</si>
  <si>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</si>
  <si>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</si>
  <si>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</si>
  <si>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</si>
  <si>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</si>
  <si>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</si>
  <si>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</si>
  <si>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</si>
  <si>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</si>
  <si>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</si>
  <si>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</si>
  <si>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</si>
  <si>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</si>
  <si>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</si>
  <si>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</si>
  <si>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</si>
  <si>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</si>
  <si>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</si>
  <si>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</si>
  <si>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</si>
  <si>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</si>
  <si>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</si>
  <si>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</si>
  <si>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</si>
  <si>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</si>
  <si>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</si>
  <si>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</si>
  <si>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</si>
  <si>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</si>
  <si>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</si>
  <si>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</si>
  <si>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</si>
  <si>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</si>
  <si>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</si>
  <si>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</si>
  <si>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</si>
  <si>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</si>
  <si>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</si>
  <si>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</si>
  <si>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</si>
  <si>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</si>
  <si>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</si>
  <si>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</si>
  <si>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</si>
  <si>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</si>
  <si>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</si>
  <si>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</si>
  <si>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</si>
  <si>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</si>
  <si>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</si>
  <si>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</si>
  <si>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</si>
  <si>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</si>
  <si>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</si>
  <si>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</si>
  <si>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</si>
  <si>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</si>
  <si>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</si>
  <si>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</si>
  <si>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</si>
  <si>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</si>
  <si>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</si>
  <si>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</si>
  <si>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</si>
  <si>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</si>
  <si>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</si>
  <si>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</si>
  <si>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</si>
  <si>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</si>
  <si>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</si>
  <si>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</si>
  <si>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</si>
  <si>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</si>
  <si>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</si>
  <si>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</si>
  <si>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</si>
  <si>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</si>
  <si>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</si>
  <si>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</si>
  <si>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</si>
  <si>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</si>
  <si>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</si>
  <si>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</si>
  <si>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</si>
  <si>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</si>
  <si>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</si>
  <si>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</si>
  <si>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</si>
  <si>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</si>
  <si>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</si>
  <si>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</si>
  <si>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</si>
  <si>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</si>
  <si>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</si>
  <si>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</si>
  <si>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</si>
  <si>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</si>
  <si>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</si>
  <si>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</si>
  <si>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</si>
  <si>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</si>
  <si>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</si>
  <si>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</si>
  <si>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</si>
  <si>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</si>
  <si>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</si>
  <si>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</si>
  <si>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</si>
  <si>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</si>
  <si>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</si>
  <si>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</si>
  <si>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</si>
  <si>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</si>
  <si>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</si>
  <si>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</si>
  <si>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</si>
  <si>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</si>
  <si>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</si>
  <si>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</si>
  <si>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</si>
  <si>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</si>
  <si>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</si>
  <si>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</si>
  <si>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</si>
  <si>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</si>
  <si>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</si>
  <si>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</si>
  <si>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</si>
  <si>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</si>
  <si>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</si>
  <si>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</si>
  <si>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</si>
  <si>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</si>
  <si>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</si>
  <si>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</si>
  <si>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</si>
  <si>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</si>
  <si>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</si>
  <si>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</si>
  <si>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</si>
  <si>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</si>
  <si>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</si>
  <si>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</si>
  <si>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</si>
  <si>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</si>
  <si>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</si>
  <si>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</si>
  <si>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</si>
  <si>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</si>
  <si>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</si>
  <si>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</si>
  <si>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</si>
  <si>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</si>
  <si>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</si>
  <si>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</si>
  <si>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</si>
  <si>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</si>
  <si>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</si>
  <si>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</si>
  <si>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</si>
  <si>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</si>
  <si>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</si>
  <si>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</si>
  <si>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</si>
  <si>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</si>
  <si>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</si>
  <si>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</si>
  <si>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</si>
  <si>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</si>
  <si>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</si>
  <si>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</si>
  <si>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</si>
  <si>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</si>
  <si>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</si>
  <si>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</si>
  <si>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</si>
  <si>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</si>
  <si>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</si>
  <si>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</si>
  <si>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</si>
  <si>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</si>
  <si>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</si>
  <si>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</si>
  <si>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</si>
  <si>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</si>
  <si>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</si>
  <si>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</si>
  <si>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</si>
  <si>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</si>
  <si>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</si>
  <si>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</si>
  <si>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</si>
  <si>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</si>
  <si>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</si>
  <si>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</si>
  <si>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</si>
  <si>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</si>
  <si>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</si>
  <si>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</si>
  <si>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</si>
  <si>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</si>
  <si>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</si>
  <si>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</si>
  <si>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</si>
  <si>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</si>
  <si>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</si>
  <si>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</si>
  <si>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</si>
  <si>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</si>
  <si>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</si>
  <si>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</si>
  <si>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</si>
  <si>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</si>
  <si>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</si>
  <si>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</si>
  <si>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</si>
  <si>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</si>
  <si>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</si>
  <si>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</si>
  <si>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</si>
  <si>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</si>
  <si>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</si>
  <si>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</si>
  <si>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</si>
  <si>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</si>
  <si>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</si>
  <si>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</si>
  <si>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</si>
  <si>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</si>
  <si>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</si>
  <si>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</si>
  <si>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</si>
  <si>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</si>
  <si>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</si>
  <si>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</si>
  <si>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</si>
  <si>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</si>
  <si>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</si>
  <si>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</si>
  <si>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</si>
  <si>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</si>
  <si>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</si>
  <si>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</si>
  <si>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</si>
  <si>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</si>
  <si>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</si>
  <si>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</si>
  <si>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</si>
  <si>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</si>
  <si>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</si>
  <si>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</si>
  <si>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</si>
  <si>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</si>
  <si>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</si>
  <si>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</si>
  <si>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</si>
  <si>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</si>
  <si>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</si>
  <si>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</si>
  <si>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</si>
  <si>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</si>
  <si>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</si>
  <si>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</si>
  <si>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</si>
  <si>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</si>
  <si>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</si>
  <si>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</si>
  <si>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</si>
  <si>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</si>
  <si>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</si>
  <si>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</si>
  <si>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</si>
  <si>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</si>
  <si>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</si>
  <si>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</si>
  <si>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</si>
  <si>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</si>
  <si>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</si>
  <si>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</si>
  <si>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</si>
  <si>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</si>
  <si>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</si>
  <si>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</si>
  <si>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</si>
  <si>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</si>
  <si>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</si>
  <si>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</si>
  <si>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</si>
  <si>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</si>
  <si>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</si>
  <si>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</si>
  <si>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</si>
  <si>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</si>
  <si>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</si>
  <si>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</si>
  <si>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</si>
  <si>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</si>
  <si>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</si>
  <si>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</si>
  <si>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</si>
  <si>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</si>
  <si>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</si>
  <si>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</si>
  <si>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</si>
  <si>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</si>
  <si>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</si>
  <si>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</si>
  <si>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</si>
  <si>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</si>
  <si>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</si>
  <si>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</si>
  <si>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</si>
  <si>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</si>
  <si>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</si>
  <si>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</si>
  <si>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</si>
  <si>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</si>
  <si>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</si>
  <si>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</si>
  <si>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</si>
  <si>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</si>
  <si>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</si>
  <si>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</si>
  <si>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</si>
  <si>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</si>
  <si>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</si>
  <si>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</si>
  <si>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</si>
  <si>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</si>
  <si>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</si>
  <si>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</si>
  <si>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</si>
  <si>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</si>
  <si>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</si>
  <si>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</si>
  <si>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</si>
  <si>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</si>
  <si>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</si>
  <si>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</si>
  <si>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</si>
  <si>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</si>
  <si>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</si>
  <si>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</si>
  <si>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</si>
  <si>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</si>
  <si>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</si>
  <si>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</si>
  <si>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</si>
  <si>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</si>
  <si>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</si>
  <si>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</si>
  <si>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</si>
  <si>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</si>
  <si>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</si>
  <si>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</si>
  <si>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</si>
  <si>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</si>
  <si>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</si>
  <si>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</si>
  <si>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</si>
  <si>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</si>
  <si>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</si>
  <si>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</si>
  <si>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</si>
  <si>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</si>
  <si>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</si>
  <si>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</si>
  <si>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</si>
  <si>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</si>
  <si>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</si>
  <si>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</si>
  <si>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</si>
  <si>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</si>
  <si>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</si>
  <si>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</si>
  <si>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</si>
  <si>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</si>
  <si>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</si>
  <si>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</si>
  <si>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</si>
  <si>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</si>
  <si>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</si>
  <si>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</si>
  <si>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</si>
  <si>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</si>
  <si>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</si>
  <si>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</si>
  <si>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</si>
  <si>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</si>
  <si>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</si>
  <si>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</si>
  <si>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</si>
  <si>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</si>
  <si>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</si>
  <si>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</si>
  <si>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</si>
  <si>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</si>
  <si>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</si>
  <si>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</si>
  <si>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</si>
  <si>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</si>
  <si>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</si>
  <si>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</si>
  <si>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</si>
  <si>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</si>
  <si>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</si>
  <si>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</si>
  <si>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</si>
  <si>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</si>
  <si>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</si>
  <si>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</si>
  <si>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</si>
  <si>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</si>
  <si>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</si>
  <si>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</si>
  <si>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</si>
  <si>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</si>
  <si>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</si>
  <si>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</si>
  <si>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</si>
  <si>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</si>
  <si>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</si>
  <si>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</si>
  <si>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</si>
  <si>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</si>
  <si>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</si>
  <si>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</si>
  <si>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</si>
  <si>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</si>
  <si>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</si>
  <si>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</si>
  <si>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</si>
  <si>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</si>
  <si>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</si>
  <si>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</si>
  <si>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</si>
  <si>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</si>
  <si>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</si>
  <si>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</si>
  <si>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</si>
  <si>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</si>
  <si>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</si>
  <si>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</si>
  <si>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</si>
  <si>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</si>
  <si>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</si>
  <si>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</si>
  <si>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</si>
  <si>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</si>
  <si>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</si>
  <si>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</si>
  <si>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</si>
  <si>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</si>
  <si>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</si>
  <si>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</si>
  <si>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</si>
  <si>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</si>
  <si>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</si>
  <si>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</si>
  <si>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</si>
  <si>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</si>
  <si>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</si>
  <si>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</si>
  <si>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</si>
  <si>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</si>
  <si>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</si>
  <si>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</si>
  <si>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</si>
  <si>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</si>
  <si>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</si>
  <si>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</si>
  <si>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</si>
  <si>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</si>
  <si>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</si>
  <si>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</si>
  <si>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</si>
  <si>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</si>
  <si>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</si>
  <si>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</si>
  <si>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</si>
  <si>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</si>
  <si>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</si>
  <si>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</si>
  <si>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</si>
  <si>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</si>
  <si>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</si>
  <si>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</si>
  <si>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</si>
  <si>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</si>
  <si>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</si>
  <si>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</si>
  <si>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</si>
  <si>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</si>
  <si>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</si>
  <si>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</si>
  <si>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</si>
  <si>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</si>
  <si>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</si>
  <si>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</si>
  <si>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</si>
  <si>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</si>
  <si>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</si>
  <si>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</si>
  <si>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</si>
  <si>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</si>
  <si>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</si>
  <si>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</si>
  <si>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</si>
  <si>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</si>
  <si>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</si>
  <si>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</si>
  <si>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</si>
  <si>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</si>
  <si>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</si>
  <si>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</si>
  <si>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</si>
  <si>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</si>
  <si>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</si>
  <si>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</si>
  <si>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</si>
  <si>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</si>
  <si>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</si>
  <si>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</si>
  <si>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</si>
  <si>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</si>
  <si>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</si>
  <si>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</si>
  <si>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</si>
  <si>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</si>
  <si>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</si>
  <si>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</si>
  <si>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</si>
  <si>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</si>
  <si>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</si>
  <si>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</si>
  <si>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</si>
  <si>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</si>
  <si>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</si>
  <si>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</si>
  <si>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</si>
  <si>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</si>
  <si>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</si>
  <si>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</si>
  <si>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</si>
  <si>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</si>
  <si>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</si>
  <si>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</si>
  <si>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</si>
  <si>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</si>
  <si>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</si>
  <si>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</si>
  <si>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</si>
  <si>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</si>
  <si>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</si>
  <si>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</si>
  <si>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</si>
  <si>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</si>
  <si>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</si>
  <si>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</si>
  <si>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</si>
  <si>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</si>
  <si>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</si>
  <si>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</si>
  <si>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</si>
  <si>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</si>
  <si>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</si>
  <si>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</si>
  <si>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</si>
  <si>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</si>
  <si>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</si>
  <si>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</si>
  <si>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</si>
  <si>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</si>
  <si>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</si>
  <si>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</si>
  <si>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</si>
  <si>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</si>
  <si>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</si>
  <si>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</si>
  <si>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</si>
  <si>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</si>
  <si>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</si>
  <si>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</si>
  <si>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</si>
  <si>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</si>
  <si>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</si>
  <si>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</si>
  <si>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</si>
  <si>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</si>
  <si>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</si>
  <si>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</si>
  <si>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</si>
  <si>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</si>
  <si>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</si>
  <si>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</si>
  <si>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</si>
  <si>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</si>
  <si>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</si>
  <si>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</si>
  <si>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</si>
  <si>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</si>
  <si>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</si>
  <si>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</si>
  <si>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</si>
  <si>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</si>
  <si>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</si>
  <si>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</si>
  <si>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</si>
  <si>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</si>
  <si>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</si>
  <si>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</si>
  <si>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</si>
  <si>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</si>
  <si>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</si>
  <si>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</si>
  <si>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</si>
  <si>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</si>
  <si>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</si>
  <si>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</si>
  <si>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</si>
  <si>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</si>
  <si>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</si>
  <si>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</si>
  <si>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</si>
  <si>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</si>
  <si>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</si>
  <si>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</si>
  <si>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</si>
  <si>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</si>
  <si>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</si>
  <si>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</si>
  <si>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</si>
  <si>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</si>
  <si>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</si>
  <si>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</si>
  <si>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</si>
  <si>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</si>
  <si>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</si>
  <si>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</si>
  <si>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</si>
  <si>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</si>
  <si>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</si>
  <si>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</si>
  <si>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</si>
  <si>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</si>
  <si>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</si>
  <si>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</si>
  <si>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</si>
  <si>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</si>
  <si>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</si>
  <si>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</si>
  <si>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</si>
  <si>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</si>
  <si>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</si>
  <si>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</si>
  <si>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</si>
  <si>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</si>
  <si>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</si>
  <si>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</si>
  <si>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</si>
  <si>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</si>
  <si>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</si>
  <si>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</si>
  <si>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</si>
  <si>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</si>
  <si>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</si>
  <si>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</si>
  <si>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</si>
  <si>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</si>
  <si>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</si>
  <si>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</si>
  <si>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</si>
  <si>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</si>
  <si>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</si>
  <si>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</si>
  <si>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</si>
  <si>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</si>
  <si>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</si>
  <si>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</si>
  <si>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</si>
  <si>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</si>
  <si>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</si>
  <si>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</si>
  <si>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</si>
  <si>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</si>
  <si>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</si>
  <si>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</si>
  <si>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</si>
  <si>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</si>
  <si>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</si>
  <si>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</si>
  <si>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</si>
  <si>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</si>
  <si>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</si>
  <si>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</si>
  <si>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</si>
  <si>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</si>
  <si>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</si>
  <si>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</si>
  <si>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</si>
  <si>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</si>
  <si>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</si>
  <si>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</si>
  <si>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</si>
  <si>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</si>
  <si>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</si>
  <si>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</si>
  <si>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</si>
  <si>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</si>
  <si>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</si>
  <si>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</si>
  <si>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</si>
  <si>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</si>
  <si>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</si>
  <si>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</si>
  <si>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</si>
  <si>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</si>
  <si>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</si>
  <si>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</si>
  <si>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</si>
  <si>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</si>
  <si>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</si>
  <si>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</si>
  <si>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</si>
  <si>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</si>
  <si>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</si>
  <si>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</si>
  <si>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</si>
  <si>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</si>
  <si>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</si>
  <si>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</si>
  <si>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</si>
  <si>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</si>
  <si>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</si>
  <si>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</si>
  <si>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</si>
  <si>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</si>
  <si>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</si>
  <si>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</si>
  <si>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</si>
  <si>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</si>
  <si>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</si>
  <si>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</si>
  <si>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</si>
  <si>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</si>
  <si>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</si>
  <si>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</si>
  <si>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</si>
  <si>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</si>
  <si>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</si>
  <si>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</si>
  <si>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</si>
  <si>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</si>
  <si>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</si>
  <si>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</si>
  <si>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</si>
  <si>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</si>
  <si>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</si>
  <si>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</si>
  <si>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</si>
  <si>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</si>
  <si>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</si>
  <si>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</si>
  <si>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</si>
  <si>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</si>
  <si>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</si>
  <si>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</si>
  <si>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</si>
  <si>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</si>
  <si>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</si>
  <si>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</si>
  <si>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</si>
  <si>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</si>
  <si>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</si>
  <si>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</si>
  <si>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</si>
  <si>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</si>
  <si>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</si>
  <si>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</si>
  <si>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</si>
  <si>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</si>
  <si>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</si>
  <si>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</si>
  <si>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</si>
  <si>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</si>
  <si>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</si>
  <si>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</si>
  <si>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</si>
  <si>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</si>
  <si>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</si>
  <si>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</si>
  <si>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</si>
  <si>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</si>
  <si>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</si>
  <si>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</si>
  <si>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</si>
  <si>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</si>
  <si>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</si>
  <si>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</si>
  <si>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</si>
  <si>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</si>
  <si>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</si>
  <si>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</si>
  <si>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</si>
  <si>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</si>
  <si>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</si>
  <si>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</si>
  <si>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</si>
  <si>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</si>
  <si>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</si>
  <si>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</si>
  <si>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</si>
  <si>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</si>
  <si>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</si>
  <si>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</si>
  <si>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</si>
  <si>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</si>
  <si>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</si>
  <si>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</si>
  <si>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</si>
  <si>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</si>
  <si>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</si>
  <si>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</si>
  <si>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</si>
  <si>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</si>
  <si>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</si>
  <si>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</si>
  <si>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</si>
  <si>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</si>
  <si>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</si>
  <si>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</si>
  <si>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</si>
  <si>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</si>
  <si>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</si>
  <si>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</si>
  <si>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</si>
  <si>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</si>
  <si>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</si>
  <si>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</si>
  <si>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</si>
  <si>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</si>
  <si>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</si>
  <si>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</si>
  <si>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</si>
  <si>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</si>
  <si>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</si>
  <si>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</si>
  <si>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</si>
  <si>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</si>
  <si>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</si>
  <si>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</si>
  <si>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</si>
  <si>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</si>
  <si>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</si>
  <si>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</si>
  <si>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</si>
  <si>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</si>
  <si>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</si>
  <si>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</si>
  <si>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</si>
  <si>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</si>
  <si>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</si>
  <si>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</si>
  <si>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</si>
  <si>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</si>
  <si>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</si>
  <si>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</si>
  <si>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</si>
  <si>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</si>
  <si>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</si>
  <si>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</si>
  <si>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</si>
  <si>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</si>
  <si>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</si>
  <si>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</si>
  <si>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</si>
  <si>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</si>
  <si>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</si>
  <si>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</si>
  <si>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</si>
  <si>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</si>
  <si>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</si>
  <si>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</si>
  <si>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</si>
  <si>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</si>
  <si>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</si>
  <si>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</si>
  <si>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</si>
  <si>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</si>
  <si>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</si>
  <si>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</si>
  <si>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</si>
  <si>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</si>
  <si>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</si>
  <si>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</si>
  <si>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</si>
  <si>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</si>
  <si>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</si>
  <si>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</si>
  <si>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</si>
  <si>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</si>
  <si>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</si>
  <si>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</si>
  <si>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</si>
  <si>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</si>
  <si>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</si>
  <si>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</si>
  <si>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</si>
  <si>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</si>
  <si>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</si>
  <si>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</si>
  <si>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</si>
  <si>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</si>
  <si>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</si>
  <si>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</si>
  <si>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</si>
  <si>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</si>
  <si>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</si>
  <si>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</si>
  <si>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</si>
  <si>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</si>
  <si>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</si>
  <si>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</si>
  <si>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</si>
  <si>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</si>
  <si>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</si>
  <si>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</si>
  <si>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</si>
  <si>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</si>
  <si>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</si>
  <si>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</si>
  <si>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</si>
  <si>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</si>
  <si>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</si>
  <si>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</si>
  <si>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</si>
  <si>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</si>
  <si>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</si>
  <si>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</si>
  <si>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</si>
  <si>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</si>
  <si>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</si>
  <si>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</si>
  <si>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</si>
  <si>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</si>
  <si>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</si>
  <si>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</si>
  <si>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</si>
  <si>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</si>
  <si>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</si>
  <si>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</si>
  <si>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</si>
  <si>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</si>
  <si>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</si>
  <si>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</si>
  <si>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</si>
  <si>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</si>
  <si>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</si>
  <si>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</si>
  <si>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</si>
  <si>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</si>
  <si>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</si>
  <si>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</si>
  <si>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</si>
  <si>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</si>
  <si>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</si>
  <si>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</si>
  <si>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</si>
  <si>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</si>
  <si>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</si>
  <si>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</si>
  <si>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</si>
  <si>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</si>
  <si>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</si>
  <si>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</si>
  <si>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</si>
  <si>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</si>
  <si>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</si>
  <si>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</si>
  <si>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</si>
  <si>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</si>
  <si>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</si>
  <si>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</si>
  <si>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</si>
  <si>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</si>
  <si>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</si>
  <si>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</si>
  <si>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</si>
  <si>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</si>
  <si>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</si>
  <si>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</si>
  <si>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</si>
  <si>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</si>
  <si>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</si>
  <si>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</si>
  <si>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</si>
  <si>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</si>
  <si>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</si>
  <si>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</si>
  <si>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</si>
  <si>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</si>
  <si>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</si>
  <si>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</si>
  <si>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</si>
  <si>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</si>
  <si>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</si>
  <si>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</si>
  <si>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</si>
  <si>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</si>
  <si>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</si>
  <si>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</si>
  <si>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</si>
  <si>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</si>
  <si>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</si>
  <si>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</si>
  <si>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</si>
  <si>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</si>
  <si>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</si>
  <si>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</si>
  <si>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</si>
  <si>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</si>
  <si>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</si>
  <si>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</si>
  <si>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</si>
  <si>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</si>
  <si>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</si>
  <si>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</si>
  <si>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</si>
  <si>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</si>
  <si>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</si>
  <si>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</si>
  <si>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</si>
  <si>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</si>
  <si>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</si>
  <si>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</si>
  <si>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</si>
  <si>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</si>
  <si>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</si>
  <si>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</si>
  <si>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</si>
  <si>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</si>
  <si>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</si>
  <si>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</si>
  <si>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</si>
  <si>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</si>
  <si>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</si>
  <si>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</si>
  <si>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</si>
  <si>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</si>
  <si>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</si>
  <si>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</si>
  <si>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</si>
  <si>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</si>
  <si>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</si>
  <si>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</si>
  <si>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</si>
  <si>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</si>
  <si>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</si>
  <si>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</si>
  <si>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</si>
  <si>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</si>
  <si>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</si>
  <si>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</si>
  <si>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</si>
  <si>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</si>
  <si>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</si>
  <si>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</si>
  <si>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</si>
  <si>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</si>
  <si>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</si>
  <si>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</si>
  <si>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</si>
  <si>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</si>
  <si>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</si>
  <si>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</si>
  <si>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</si>
  <si>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</si>
  <si>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</si>
  <si>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</si>
  <si>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</si>
  <si>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</si>
  <si>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</si>
  <si>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</si>
  <si>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</si>
  <si>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</si>
  <si>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</si>
  <si>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</si>
  <si>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</si>
  <si>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</si>
  <si>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</si>
  <si>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</si>
  <si>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</si>
  <si>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</si>
  <si>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</si>
  <si>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</si>
  <si>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</si>
  <si>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</si>
  <si>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</si>
  <si>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</si>
  <si>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</si>
  <si>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</si>
  <si>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</si>
  <si>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</si>
  <si>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</si>
  <si>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</si>
  <si>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</si>
  <si>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</si>
  <si>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</si>
  <si>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</si>
  <si>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</si>
  <si>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</si>
  <si>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</si>
  <si>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</si>
  <si>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</si>
  <si>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</si>
  <si>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</si>
  <si>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</si>
  <si>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</si>
  <si>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</si>
  <si>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</si>
  <si>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</si>
  <si>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</si>
  <si>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</si>
  <si>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</si>
  <si>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</si>
  <si>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</si>
  <si>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</si>
  <si>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</si>
  <si>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</si>
  <si>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</si>
  <si>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</si>
  <si>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</si>
  <si>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</si>
  <si>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</si>
  <si>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</si>
  <si>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</si>
  <si>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</si>
  <si>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</si>
  <si>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</si>
  <si>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</si>
  <si>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</si>
  <si>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</si>
  <si>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</si>
  <si>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</si>
  <si>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</si>
  <si>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</si>
  <si>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</si>
  <si>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</si>
  <si>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</si>
  <si>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</si>
  <si>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</si>
  <si>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</si>
  <si>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</si>
  <si>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</si>
  <si>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</si>
  <si>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</si>
  <si>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</si>
  <si>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</si>
  <si>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</si>
  <si>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</si>
  <si>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</si>
  <si>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</si>
  <si>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</si>
  <si>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</si>
  <si>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</si>
  <si>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</si>
  <si>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</si>
  <si>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</si>
  <si>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</si>
  <si>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</si>
  <si>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</si>
  <si>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</si>
  <si>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</si>
  <si>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</si>
  <si>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</si>
  <si>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</si>
  <si>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</si>
  <si>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</si>
  <si>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</si>
  <si>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</si>
  <si>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</si>
  <si>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</si>
  <si>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</si>
  <si>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</si>
  <si>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</si>
  <si>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</si>
  <si>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</si>
  <si>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</si>
  <si>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</si>
  <si>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</si>
  <si>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</si>
  <si>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</si>
  <si>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</si>
  <si>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</si>
  <si>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</si>
  <si>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</si>
  <si>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</si>
  <si>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</si>
  <si>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</si>
  <si>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</si>
  <si>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</si>
  <si>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</si>
  <si>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</si>
  <si>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</si>
  <si>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</si>
  <si>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</si>
  <si>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</si>
  <si>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</si>
  <si>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</si>
  <si>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</si>
  <si>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</si>
  <si>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</si>
  <si>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</si>
  <si>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</si>
  <si>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</si>
  <si>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</si>
  <si>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</si>
  <si>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</si>
  <si>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</si>
  <si>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</si>
  <si>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</si>
  <si>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</si>
  <si>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</si>
  <si>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</si>
  <si>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</si>
  <si>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</si>
  <si>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</si>
  <si>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</si>
  <si>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</si>
  <si>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</si>
  <si>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</si>
  <si>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</si>
  <si>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</si>
  <si>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</si>
  <si>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</si>
  <si>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</si>
  <si>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</si>
  <si>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</si>
  <si>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</si>
  <si>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</si>
  <si>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</si>
  <si>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</si>
  <si>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</si>
  <si>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</si>
  <si>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</si>
  <si>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</si>
  <si>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</si>
  <si>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</si>
  <si>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</si>
  <si>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</si>
  <si>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</si>
  <si>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</si>
  <si>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</si>
  <si>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</si>
  <si>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</si>
  <si>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</si>
  <si>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</si>
  <si>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</si>
  <si>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</si>
  <si>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</si>
  <si>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</si>
  <si>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</si>
  <si>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</si>
  <si>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</si>
  <si>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</si>
  <si>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</si>
  <si>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</si>
  <si>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</si>
  <si>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</si>
  <si>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</si>
  <si>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</si>
  <si>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</si>
  <si>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</si>
  <si>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</si>
  <si>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</si>
  <si>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</si>
  <si>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</si>
  <si>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</si>
  <si>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</si>
  <si>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</si>
  <si>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</si>
  <si>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</si>
  <si>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</si>
  <si>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</si>
  <si>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</si>
  <si>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</si>
  <si>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</si>
  <si>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</si>
  <si>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</si>
  <si>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</si>
  <si>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</si>
  <si>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</si>
  <si>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</si>
  <si>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</si>
  <si>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</si>
  <si>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</si>
  <si>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</si>
  <si>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</si>
  <si>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</si>
  <si>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</si>
  <si>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</si>
  <si>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</si>
  <si>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</si>
  <si>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</si>
  <si>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</si>
  <si>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</si>
  <si>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</si>
  <si>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</si>
  <si>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</si>
  <si>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</si>
  <si>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</si>
  <si>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</si>
  <si>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</si>
  <si>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</si>
  <si>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</si>
  <si>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</si>
  <si>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</si>
  <si>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</si>
  <si>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</si>
  <si>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</si>
  <si>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</si>
  <si>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</si>
  <si>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</si>
  <si>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</si>
  <si>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</si>
  <si>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</si>
  <si>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</si>
  <si>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</si>
  <si>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</si>
  <si>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</si>
  <si>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</si>
  <si>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</si>
  <si>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</si>
  <si>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</si>
  <si>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</si>
  <si>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</si>
  <si>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</si>
  <si>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</si>
  <si>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</si>
  <si>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</si>
  <si>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</si>
  <si>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</si>
  <si>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</si>
  <si>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</si>
  <si>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</si>
  <si>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</si>
  <si>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</si>
  <si>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</si>
  <si>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</si>
  <si>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</si>
  <si>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</si>
  <si>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</si>
  <si>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</si>
  <si>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</si>
  <si>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</si>
  <si>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</si>
  <si>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</si>
  <si>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</si>
  <si>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</si>
  <si>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</si>
  <si>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</si>
  <si>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</si>
  <si>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</si>
  <si>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</si>
  <si>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</si>
  <si>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</si>
  <si>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</si>
  <si>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</si>
  <si>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</si>
  <si>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</si>
  <si>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</si>
  <si>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</si>
  <si>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</si>
  <si>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</si>
  <si>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</si>
  <si>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</si>
  <si>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</si>
  <si>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</si>
  <si>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</si>
  <si>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</si>
  <si>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</si>
  <si>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</si>
  <si>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</si>
  <si>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</si>
  <si>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</si>
  <si>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</si>
  <si>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</si>
  <si>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</si>
  <si>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</si>
  <si>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</si>
  <si>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</si>
  <si>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</si>
  <si>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</si>
  <si>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</si>
  <si>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</si>
  <si>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</si>
  <si>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</si>
  <si>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</si>
  <si>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</si>
  <si>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</si>
  <si>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</si>
  <si>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</si>
  <si>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</si>
  <si>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</si>
  <si>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</si>
  <si>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</si>
  <si>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</si>
  <si>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</si>
  <si>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</si>
  <si>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</si>
  <si>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</si>
  <si>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</si>
  <si>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</si>
  <si>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</si>
  <si>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</si>
  <si>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</si>
  <si>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</si>
  <si>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</si>
  <si>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</si>
  <si>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</si>
  <si>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</si>
  <si>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</si>
  <si>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</si>
  <si>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</si>
  <si>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</si>
  <si>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</si>
  <si>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</si>
  <si>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</si>
  <si>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</si>
  <si>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</si>
  <si>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</si>
  <si>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</si>
  <si>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</si>
  <si>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</si>
  <si>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</si>
  <si>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</si>
  <si>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</si>
  <si>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</si>
  <si>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</si>
  <si>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</si>
  <si>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</si>
  <si>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</si>
  <si>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</si>
  <si>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</si>
  <si>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</si>
  <si>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</si>
  <si>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</si>
  <si>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</si>
  <si>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</si>
  <si>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</si>
  <si>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</si>
  <si>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</si>
  <si>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</si>
  <si>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</si>
  <si>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</si>
  <si>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</si>
  <si>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</si>
  <si>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</si>
  <si>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</si>
  <si>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</si>
  <si>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</si>
  <si>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</si>
  <si>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</si>
  <si>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</si>
  <si>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</si>
  <si>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</si>
  <si>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</si>
  <si>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</si>
  <si>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</si>
  <si>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</si>
  <si>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</si>
  <si>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</si>
  <si>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</si>
  <si>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</si>
  <si>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</si>
  <si>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</si>
  <si>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</si>
  <si>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</si>
  <si>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</si>
  <si>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</si>
  <si>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</si>
  <si>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</si>
  <si>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</si>
  <si>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</si>
  <si>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</si>
  <si>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</si>
  <si>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</si>
  <si>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</si>
  <si>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</si>
  <si>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</si>
  <si>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</si>
  <si>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</si>
  <si>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</si>
  <si>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</si>
  <si>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</si>
  <si>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</si>
  <si>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</si>
  <si>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</si>
  <si>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</si>
  <si>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</si>
  <si>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</si>
  <si>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</si>
  <si>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</si>
  <si>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</si>
  <si>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</si>
  <si>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</si>
  <si>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</si>
  <si>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</si>
  <si>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</si>
  <si>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</si>
  <si>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</si>
  <si>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</si>
  <si>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</si>
  <si>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</si>
  <si>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</si>
  <si>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</si>
  <si>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</si>
  <si>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</si>
  <si>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</si>
  <si>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</si>
  <si>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</si>
  <si>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</si>
  <si>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</si>
  <si>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</si>
  <si>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</si>
  <si>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</si>
  <si>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</si>
  <si>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</si>
  <si>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</si>
  <si>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</si>
  <si>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</si>
  <si>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</si>
  <si>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</si>
  <si>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</si>
  <si>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</si>
  <si>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</si>
  <si>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</si>
  <si>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</si>
  <si>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</si>
  <si>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</si>
  <si>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</si>
  <si>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</si>
  <si>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</si>
  <si>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</si>
  <si>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</si>
  <si>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</si>
  <si>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</si>
  <si>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</si>
  <si>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</si>
  <si>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</si>
  <si>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</si>
  <si>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</si>
  <si>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</si>
  <si>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</si>
  <si>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</si>
  <si>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</si>
  <si>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</si>
  <si>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</si>
  <si>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</si>
  <si>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</si>
  <si>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</si>
  <si>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</si>
  <si>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</si>
  <si>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</si>
  <si>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</si>
  <si>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</si>
  <si>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</si>
  <si>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</si>
  <si>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</si>
  <si>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</si>
  <si>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</si>
  <si>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</si>
  <si>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</si>
  <si>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</si>
  <si>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</si>
  <si>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</si>
  <si>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</si>
  <si>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</si>
  <si>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</si>
  <si>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</si>
  <si>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</si>
  <si>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</si>
  <si>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</si>
  <si>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</si>
  <si>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</si>
  <si>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</si>
  <si>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</si>
  <si>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</si>
  <si>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</si>
  <si>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</si>
  <si>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</si>
  <si>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</si>
  <si>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</si>
  <si>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</si>
  <si>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</si>
  <si>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</si>
  <si>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</si>
  <si>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</si>
  <si>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</si>
  <si>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</si>
  <si>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</si>
  <si>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</si>
  <si>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</si>
  <si>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</si>
  <si>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</si>
  <si>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</si>
  <si>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</si>
  <si>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</si>
  <si>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</si>
  <si>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</si>
  <si>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</si>
  <si>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</si>
  <si>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</si>
  <si>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</si>
  <si>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</si>
  <si>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</si>
  <si>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</si>
  <si>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</si>
  <si>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</si>
  <si>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</si>
  <si>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</si>
  <si>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</si>
  <si>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</si>
  <si>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</si>
  <si>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</si>
  <si>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</si>
  <si>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</si>
  <si>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</si>
  <si>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</si>
  <si>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</si>
  <si>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</si>
  <si>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</si>
  <si>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</si>
  <si>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</si>
  <si>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</si>
  <si>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</si>
  <si>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</si>
  <si>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</si>
  <si>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</si>
  <si>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</si>
  <si>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</si>
  <si>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</si>
  <si>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</si>
  <si>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</si>
  <si>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</si>
  <si>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</si>
  <si>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</si>
  <si>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</si>
  <si>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</si>
  <si>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</si>
  <si>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</si>
  <si>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</si>
  <si>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</si>
  <si>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</si>
  <si>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</si>
  <si>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</si>
  <si>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</si>
  <si>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</si>
  <si>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</si>
  <si>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</si>
  <si>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</si>
  <si>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</si>
  <si>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</si>
  <si>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</si>
  <si>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</si>
  <si>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</si>
  <si>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</si>
  <si>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</si>
  <si>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</si>
  <si>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</si>
  <si>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</si>
  <si>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</si>
  <si>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</si>
  <si>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</si>
  <si>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</si>
  <si>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</si>
  <si>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</si>
  <si>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</si>
  <si>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</si>
  <si>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</si>
  <si>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</si>
  <si>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</si>
  <si>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</si>
  <si>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</si>
  <si>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</si>
  <si>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</si>
  <si>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</si>
  <si>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</si>
  <si>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</si>
  <si>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</si>
  <si>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</si>
  <si>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</si>
  <si>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</si>
  <si>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</si>
  <si>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</si>
  <si>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</si>
  <si>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</si>
  <si>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</si>
  <si>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</si>
  <si>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</si>
  <si>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</si>
  <si>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</si>
  <si>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</si>
  <si>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</si>
  <si>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</si>
  <si>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</si>
  <si>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</si>
  <si>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</si>
  <si>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</si>
  <si>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</si>
  <si>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</si>
  <si>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</si>
  <si>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</si>
  <si>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</si>
  <si>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</si>
  <si>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</si>
  <si>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</si>
  <si>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</si>
  <si>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</si>
  <si>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</si>
  <si>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</si>
  <si>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</si>
  <si>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</si>
  <si>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</si>
  <si>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</si>
  <si>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</si>
  <si>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</si>
  <si>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</si>
  <si>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</si>
  <si>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</si>
  <si>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</si>
  <si>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</si>
  <si>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</si>
  <si>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</si>
  <si>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</si>
  <si>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</si>
  <si>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</si>
  <si>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</si>
  <si>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</si>
  <si>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</si>
  <si>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</si>
  <si>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</si>
  <si>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</si>
  <si>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</si>
  <si>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</si>
  <si>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</si>
  <si>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</si>
  <si>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</si>
  <si>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</si>
  <si>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</si>
  <si>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</si>
  <si>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</si>
  <si>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</si>
  <si>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</si>
  <si>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</si>
  <si>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</si>
  <si>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</si>
  <si>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</si>
  <si>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</si>
  <si>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</si>
  <si>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</si>
  <si>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</si>
  <si>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</si>
  <si>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</si>
  <si>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</si>
  <si>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</si>
  <si>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</si>
  <si>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</si>
  <si>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</si>
  <si>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</si>
  <si>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</si>
  <si>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</si>
  <si>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</si>
  <si>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</si>
  <si>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</si>
  <si>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</si>
  <si>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</si>
  <si>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</si>
  <si>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</si>
  <si>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</si>
  <si>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</si>
  <si>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</si>
  <si>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</si>
  <si>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</si>
  <si>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</si>
  <si>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</si>
  <si>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</si>
  <si>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</si>
  <si>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</si>
  <si>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</si>
  <si>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</si>
  <si>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</si>
  <si>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</si>
  <si>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</si>
  <si>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</si>
  <si>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</si>
  <si>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</si>
  <si>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</si>
  <si>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</si>
  <si>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</si>
  <si>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</si>
  <si>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</si>
  <si>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</si>
  <si>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</si>
  <si>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</si>
  <si>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</si>
  <si>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</si>
  <si>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</si>
  <si>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</si>
  <si>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</si>
  <si>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</si>
  <si>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</si>
  <si>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</si>
  <si>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</si>
  <si>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</si>
  <si>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</si>
  <si>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</si>
  <si>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</si>
  <si>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</si>
  <si>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</si>
  <si>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</si>
  <si>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</si>
  <si>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</si>
  <si>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</si>
  <si>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</si>
  <si>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</si>
  <si>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</si>
  <si>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</si>
  <si>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</si>
  <si>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</si>
  <si>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</si>
  <si>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</si>
  <si>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</si>
  <si>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</si>
  <si>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</si>
  <si>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</si>
  <si>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</si>
  <si>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</si>
  <si>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</si>
  <si>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</si>
  <si>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</si>
  <si>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</si>
  <si>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</si>
  <si>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</si>
  <si>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</si>
  <si>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</si>
  <si>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</si>
  <si>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</si>
  <si>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</si>
  <si>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</si>
  <si>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</si>
  <si>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</si>
  <si>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</si>
  <si>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</si>
  <si>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</si>
  <si>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</si>
  <si>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</si>
  <si>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</si>
  <si>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</si>
  <si>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</si>
  <si>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</si>
  <si>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</si>
  <si>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</si>
  <si>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</si>
  <si>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</si>
  <si>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</si>
  <si>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</si>
  <si>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</si>
  <si>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</si>
  <si>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</si>
  <si>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</si>
  <si>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</si>
  <si>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</si>
  <si>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</si>
  <si>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</si>
  <si>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</si>
  <si>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</si>
  <si>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</si>
  <si>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</si>
  <si>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</si>
  <si>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</si>
  <si>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</si>
  <si>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</si>
  <si>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</si>
  <si>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</si>
  <si>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</si>
  <si>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</si>
  <si>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</si>
  <si>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</si>
  <si>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</si>
  <si>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</si>
  <si>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</si>
  <si>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</si>
  <si>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</si>
  <si>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</si>
  <si>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</si>
  <si>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</si>
  <si>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</si>
  <si>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</si>
  <si>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</si>
  <si>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</si>
  <si>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</si>
  <si>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</si>
  <si>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</si>
  <si>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</si>
  <si>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</si>
  <si>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</si>
  <si>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</si>
  <si>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</si>
  <si>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</si>
  <si>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</si>
  <si>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</si>
  <si>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</si>
  <si>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</si>
  <si>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</si>
  <si>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</si>
  <si>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</si>
  <si>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</si>
  <si>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</si>
  <si>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</si>
  <si>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</si>
  <si>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</si>
  <si>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</si>
  <si>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</si>
  <si>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</si>
  <si>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</si>
  <si>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</si>
  <si>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</si>
  <si>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</si>
  <si>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</si>
  <si>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</si>
  <si>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</si>
  <si>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</si>
  <si>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</si>
  <si>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</si>
  <si>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</si>
  <si>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</si>
  <si>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</si>
  <si>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</si>
  <si>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</si>
  <si>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</si>
  <si>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</si>
  <si>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</si>
  <si>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</si>
  <si>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</si>
  <si>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</si>
  <si>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</si>
  <si>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</si>
  <si>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</si>
  <si>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</si>
  <si>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</si>
  <si>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</si>
  <si>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</si>
  <si>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</si>
  <si>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</si>
  <si>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</si>
  <si>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</si>
  <si>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</si>
  <si>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</si>
  <si>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</si>
  <si>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</si>
  <si>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</si>
  <si>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</si>
  <si>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</si>
  <si>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</si>
  <si>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</si>
  <si>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</si>
  <si>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</si>
  <si>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</si>
  <si>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</si>
  <si>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</si>
  <si>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</si>
  <si>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</si>
  <si>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</si>
  <si>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</si>
  <si>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</si>
  <si>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</si>
  <si>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</si>
  <si>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</si>
  <si>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</si>
  <si>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</si>
  <si>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</si>
  <si>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</si>
  <si>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</si>
  <si>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</si>
  <si>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</si>
  <si>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</si>
  <si>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</si>
  <si>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</si>
  <si>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</si>
  <si>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</si>
  <si>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</si>
  <si>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</si>
  <si>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</si>
  <si>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</si>
  <si>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</si>
  <si>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</si>
  <si>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</si>
  <si>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</si>
  <si>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</si>
  <si>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</si>
  <si>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</si>
  <si>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</si>
  <si>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</si>
  <si>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</si>
  <si>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</si>
  <si>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</si>
  <si>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</si>
  <si>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</si>
  <si>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</si>
  <si>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</si>
  <si>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</si>
  <si>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</si>
  <si>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</si>
  <si>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</si>
  <si>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</si>
  <si>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</si>
  <si>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</si>
  <si>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</si>
  <si>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</si>
  <si>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</si>
  <si>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</si>
  <si>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</si>
  <si>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</si>
  <si>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</si>
  <si>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</si>
  <si>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</si>
  <si>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</si>
  <si>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</si>
  <si>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</si>
  <si>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</si>
  <si>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</si>
  <si>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</si>
  <si>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</si>
  <si>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</si>
  <si>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</si>
  <si>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</si>
  <si>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</si>
  <si>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</si>
  <si>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</si>
  <si>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</si>
  <si>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</si>
  <si>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</si>
  <si>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</si>
  <si>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</si>
  <si>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</si>
  <si>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</si>
  <si>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</si>
  <si>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</si>
  <si>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</si>
  <si>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</si>
  <si>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</si>
  <si>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</si>
  <si>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</si>
  <si>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</si>
  <si>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</si>
  <si>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</si>
  <si>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</si>
  <si>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</si>
  <si>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</si>
  <si>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</si>
  <si>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</si>
  <si>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</si>
  <si>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</si>
  <si>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</si>
  <si>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</si>
  <si>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</si>
  <si>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</si>
  <si>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</si>
  <si>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</si>
  <si>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</si>
  <si>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</si>
  <si>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</si>
  <si>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</si>
  <si>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</si>
  <si>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</si>
  <si>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</si>
  <si>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</si>
  <si>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</si>
  <si>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</si>
  <si>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</si>
  <si>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</si>
  <si>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</si>
  <si>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</si>
  <si>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</si>
  <si>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</si>
  <si>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</si>
  <si>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</si>
  <si>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</si>
  <si>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</si>
  <si>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</si>
  <si>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</si>
  <si>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</si>
  <si>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</si>
  <si>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</si>
  <si>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</si>
  <si>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</si>
  <si>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</si>
  <si>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</si>
  <si>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</si>
  <si>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</si>
  <si>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</si>
  <si>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</si>
  <si>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</si>
  <si>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</si>
  <si>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</si>
  <si>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</si>
  <si>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</si>
  <si>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</si>
  <si>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</si>
  <si>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</si>
  <si>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</si>
  <si>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</si>
  <si>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</si>
  <si>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</si>
  <si>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</si>
  <si>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</si>
  <si>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</si>
  <si>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</si>
  <si>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</si>
  <si>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</si>
  <si>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</si>
  <si>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</si>
  <si>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</si>
  <si>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</si>
  <si>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</si>
  <si>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</si>
  <si>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</si>
  <si>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</si>
  <si>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</si>
  <si>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</si>
  <si>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</si>
  <si>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</si>
  <si>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</si>
  <si>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</si>
  <si>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</si>
  <si>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</si>
  <si>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</si>
  <si>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</si>
  <si>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</si>
  <si>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</si>
  <si>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</si>
  <si>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</si>
  <si>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</si>
  <si>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</si>
  <si>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</si>
  <si>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</si>
  <si>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</si>
  <si>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</si>
  <si>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</si>
  <si>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</si>
  <si>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</si>
  <si>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</si>
  <si>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</si>
  <si>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</si>
  <si>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</si>
  <si>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</si>
  <si>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</si>
  <si>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</si>
  <si>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</si>
  <si>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</si>
  <si>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</si>
  <si>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</si>
  <si>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</si>
  <si>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</si>
  <si>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</si>
  <si>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</si>
  <si>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</si>
  <si>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</si>
  <si>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</si>
  <si>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</si>
  <si>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</si>
  <si>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</si>
  <si>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</si>
  <si>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</si>
  <si>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</si>
  <si>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</si>
  <si>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</si>
  <si>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</si>
  <si>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</si>
  <si>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</si>
  <si>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</si>
  <si>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</si>
  <si>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</si>
  <si>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</si>
  <si>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</si>
  <si>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</si>
  <si>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</si>
  <si>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</si>
  <si>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</si>
  <si>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</si>
  <si>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</si>
  <si>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</si>
  <si>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</si>
  <si>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</si>
  <si>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</si>
  <si>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</si>
  <si>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</si>
  <si>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</si>
  <si>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</si>
  <si>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</si>
  <si>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</si>
  <si>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</si>
  <si>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</si>
  <si>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</si>
  <si>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</si>
  <si>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</si>
  <si>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</si>
  <si>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</si>
  <si>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</si>
  <si>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</si>
  <si>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</si>
  <si>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</si>
  <si>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</si>
  <si>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</si>
  <si>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</si>
  <si>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</si>
  <si>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</si>
  <si>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</si>
  <si>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</si>
  <si>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</si>
  <si>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</si>
  <si>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</si>
  <si>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</si>
  <si>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</si>
  <si>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</si>
  <si>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</si>
  <si>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</si>
  <si>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</si>
  <si>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</si>
  <si>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</si>
  <si>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</si>
  <si>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</si>
  <si>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</si>
  <si>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</si>
  <si>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</si>
  <si>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</si>
  <si>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</si>
  <si>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</si>
  <si>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</si>
  <si>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</si>
  <si>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</si>
  <si>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</si>
  <si>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</si>
  <si>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</si>
  <si>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</si>
  <si>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</si>
  <si>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</si>
  <si>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</si>
  <si>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</si>
  <si>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</si>
  <si>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</si>
  <si>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</si>
  <si>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</si>
  <si>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</si>
  <si>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</si>
  <si>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</si>
  <si>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</si>
  <si>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</si>
  <si>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</si>
  <si>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</si>
  <si>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</si>
  <si>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</si>
  <si>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</si>
  <si>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</si>
  <si>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</si>
  <si>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</si>
  <si>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</si>
  <si>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</si>
  <si>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</si>
  <si>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</si>
  <si>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</si>
  <si>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</si>
  <si>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</si>
  <si>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</si>
  <si>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</si>
  <si>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</si>
  <si>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</si>
  <si>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</si>
  <si>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</si>
  <si>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</si>
  <si>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</si>
  <si>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</si>
  <si>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</si>
  <si>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</si>
  <si>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</si>
  <si>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</si>
  <si>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</si>
  <si>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</si>
  <si>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</si>
  <si>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</si>
  <si>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</si>
  <si>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</si>
  <si>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</si>
  <si>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</si>
  <si>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</si>
  <si>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</si>
  <si>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</si>
  <si>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</si>
  <si>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</si>
  <si>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</si>
  <si>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</si>
  <si>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</si>
  <si>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</si>
  <si>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</si>
  <si>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</si>
  <si>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</si>
  <si>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</si>
  <si>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</si>
  <si>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</si>
  <si>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</si>
  <si>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</si>
  <si>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</si>
  <si>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</si>
  <si>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</si>
  <si>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</si>
  <si>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</si>
  <si>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</si>
  <si>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</si>
  <si>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</si>
  <si>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</si>
  <si>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</si>
  <si>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</si>
  <si>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</si>
  <si>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</si>
  <si>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</si>
  <si>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</si>
  <si>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</si>
  <si>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</si>
  <si>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</si>
  <si>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</si>
  <si>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</si>
  <si>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</si>
  <si>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</si>
  <si>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</si>
  <si>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</si>
  <si>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</si>
  <si>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</si>
  <si>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</si>
  <si>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</si>
  <si>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</si>
  <si>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</si>
  <si>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</si>
  <si>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</si>
  <si>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</si>
  <si>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</si>
  <si>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</si>
  <si>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</si>
  <si>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</si>
  <si>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</si>
  <si>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</si>
  <si>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</si>
  <si>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</si>
  <si>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</si>
  <si>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</si>
  <si>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</si>
  <si>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</si>
  <si>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</si>
  <si>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</si>
  <si>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</si>
  <si>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</si>
  <si>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</si>
  <si>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</si>
  <si>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</si>
  <si>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</si>
  <si>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</si>
  <si>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</si>
  <si>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</si>
  <si>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</si>
  <si>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</si>
  <si>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</si>
  <si>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</si>
  <si>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</si>
  <si>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</si>
  <si>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</si>
  <si>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</si>
  <si>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</si>
  <si>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</si>
  <si>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</si>
  <si>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</si>
  <si>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</si>
  <si>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</si>
  <si>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</si>
  <si>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</si>
  <si>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</si>
  <si>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</si>
  <si>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</si>
  <si>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</si>
  <si>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</si>
  <si>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</si>
  <si>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</si>
  <si>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</si>
  <si>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</si>
  <si>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</si>
  <si>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</si>
  <si>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</si>
  <si>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</si>
  <si>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</si>
  <si>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</si>
  <si>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</si>
  <si>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</si>
  <si>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</si>
  <si>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</si>
  <si>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</si>
  <si>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</si>
  <si>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</si>
  <si>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</si>
  <si>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</si>
  <si>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</si>
  <si>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</si>
  <si>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</si>
  <si>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</si>
  <si>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</si>
  <si>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</si>
  <si>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</si>
  <si>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</si>
  <si>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</si>
  <si>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</si>
  <si>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</si>
  <si>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</si>
  <si>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</si>
  <si>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</si>
  <si>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</si>
  <si>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</si>
  <si>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</si>
  <si>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</si>
  <si>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</si>
  <si>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</si>
  <si>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</si>
  <si>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</si>
  <si>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</si>
  <si>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</si>
  <si>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</si>
  <si>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</si>
  <si>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</si>
  <si>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</si>
  <si>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</si>
  <si>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</si>
  <si>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</si>
  <si>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</si>
  <si>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</si>
  <si>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</si>
  <si>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</si>
  <si>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</si>
  <si>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</si>
  <si>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</si>
  <si>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</si>
  <si>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</si>
  <si>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</si>
  <si>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</si>
  <si>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</si>
  <si>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</si>
  <si>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</si>
  <si>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</si>
  <si>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</si>
  <si>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</si>
  <si>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</si>
  <si>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</si>
  <si>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</si>
  <si>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</si>
  <si>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</si>
  <si>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</si>
  <si>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</si>
  <si>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</si>
  <si>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</si>
  <si>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</si>
  <si>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</si>
  <si>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</si>
  <si>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</si>
  <si>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</si>
  <si>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</si>
  <si>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</si>
  <si>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</si>
  <si>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</si>
  <si>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</si>
  <si>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</si>
  <si>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</si>
  <si>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</si>
  <si>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</si>
  <si>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</si>
  <si>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</si>
  <si>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</si>
  <si>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</si>
  <si>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</si>
  <si>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</si>
  <si>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</si>
  <si>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</si>
  <si>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</si>
  <si>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</si>
  <si>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</si>
  <si>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</si>
  <si>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</si>
  <si>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</si>
  <si>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</si>
  <si>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</si>
  <si>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</si>
  <si>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</si>
  <si>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</si>
  <si>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</si>
  <si>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</si>
  <si>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</si>
  <si>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</si>
  <si>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</si>
  <si>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</si>
  <si>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</si>
  <si>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</si>
  <si>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</si>
  <si>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</si>
  <si>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</si>
  <si>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</si>
  <si>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</si>
  <si>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</si>
  <si>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</si>
  <si>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</si>
  <si>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</si>
  <si>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</si>
  <si>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</si>
  <si>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</si>
  <si>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</si>
  <si>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</si>
  <si>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</si>
  <si>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</si>
  <si>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</si>
  <si>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</si>
  <si>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</si>
  <si>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</si>
  <si>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</si>
  <si>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</si>
  <si>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</si>
  <si>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</si>
  <si>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</si>
  <si>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</si>
  <si>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</si>
  <si>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</si>
  <si>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</si>
  <si>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</si>
  <si>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</si>
  <si>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</si>
  <si>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</si>
  <si>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</si>
  <si>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</si>
  <si>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</si>
  <si>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</si>
  <si>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</si>
  <si>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</si>
  <si>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</si>
  <si>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</si>
  <si>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</si>
  <si>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</si>
  <si>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</si>
  <si>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</si>
  <si>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</si>
  <si>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</si>
  <si>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</si>
  <si>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</si>
  <si>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</si>
  <si>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</si>
  <si>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</si>
  <si>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</si>
  <si>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</si>
  <si>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</si>
  <si>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</si>
  <si>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</si>
  <si>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</si>
  <si>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</si>
  <si>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</si>
  <si>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</si>
  <si>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</si>
  <si>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</si>
  <si>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</si>
  <si>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</si>
  <si>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</si>
  <si>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</si>
  <si>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</si>
  <si>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</si>
  <si>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</si>
  <si>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</si>
  <si>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</si>
  <si>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</si>
  <si>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</si>
  <si>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</si>
  <si>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</si>
  <si>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</si>
  <si>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</si>
  <si>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</si>
  <si>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</si>
  <si>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</si>
  <si>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</si>
  <si>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</si>
  <si>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</si>
  <si>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</si>
  <si>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</si>
  <si>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</si>
  <si>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</si>
  <si>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</si>
  <si>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</si>
  <si>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</si>
  <si>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</si>
  <si>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</si>
  <si>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</si>
  <si>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</si>
  <si>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</si>
  <si>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</si>
  <si>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</si>
  <si>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</si>
  <si>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</si>
  <si>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</si>
  <si>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</si>
  <si>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</si>
  <si>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</si>
  <si>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</si>
  <si>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</si>
  <si>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</si>
  <si>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</si>
  <si>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</si>
  <si>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</si>
  <si>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</si>
  <si>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</si>
  <si>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</si>
  <si>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</si>
  <si>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</si>
  <si>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</si>
  <si>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</si>
  <si>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</si>
  <si>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</si>
  <si>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</si>
  <si>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</si>
  <si>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</si>
  <si>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</si>
  <si>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</si>
  <si>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</si>
  <si>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</si>
  <si>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</si>
  <si>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</si>
  <si>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</si>
  <si>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</si>
  <si>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</si>
  <si>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</si>
  <si>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</si>
  <si>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</si>
  <si>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</si>
  <si>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</si>
  <si>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</si>
  <si>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</si>
  <si>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</si>
  <si>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</si>
  <si>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</si>
  <si>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</si>
  <si>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</si>
  <si>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</si>
  <si>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</si>
  <si>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</si>
  <si>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</si>
  <si>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</si>
  <si>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</si>
  <si>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</si>
  <si>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</si>
  <si>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</si>
  <si>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</si>
  <si>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</si>
  <si>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</si>
  <si>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</si>
  <si>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</si>
  <si>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</si>
  <si>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</si>
  <si>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</si>
  <si>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</si>
  <si>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</si>
  <si>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</si>
  <si>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</si>
  <si>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</si>
  <si>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</si>
  <si>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</si>
  <si>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</si>
  <si>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</si>
  <si>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</si>
  <si>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</si>
  <si>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</si>
  <si>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</si>
  <si>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</si>
  <si>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</si>
  <si>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</si>
  <si>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</si>
  <si>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</si>
  <si>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</si>
  <si>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</si>
  <si>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</si>
  <si>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</si>
  <si>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</si>
  <si>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</si>
  <si>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</si>
  <si>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</si>
  <si>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</si>
  <si>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</si>
  <si>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</si>
  <si>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</si>
  <si>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</si>
  <si>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</si>
  <si>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</si>
  <si>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</si>
  <si>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</si>
  <si>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</si>
  <si>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</si>
  <si>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</si>
  <si>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</si>
  <si>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</si>
  <si>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</si>
  <si>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</si>
  <si>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</si>
  <si>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</si>
  <si>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</si>
  <si>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</si>
  <si>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</si>
  <si>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</si>
  <si>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</si>
  <si>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</si>
  <si>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</si>
  <si>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</si>
  <si>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</si>
  <si>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</si>
  <si>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</si>
  <si>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</si>
  <si>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</si>
  <si>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</si>
  <si>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</si>
  <si>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</si>
  <si>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</si>
  <si>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</si>
  <si>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</si>
  <si>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</si>
  <si>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</si>
  <si>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</si>
  <si>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</si>
  <si>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</si>
  <si>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</si>
  <si>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</si>
  <si>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</si>
  <si>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</si>
  <si>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</si>
  <si>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</si>
  <si>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</si>
  <si>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</si>
  <si>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</si>
  <si>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</si>
  <si>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</si>
  <si>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</si>
  <si>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</si>
  <si>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</si>
  <si>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</si>
  <si>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</si>
  <si>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</si>
  <si>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</si>
  <si>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</si>
  <si>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</si>
  <si>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</si>
  <si>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</si>
  <si>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</si>
  <si>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</si>
  <si>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</si>
  <si>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</si>
  <si>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</si>
  <si>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</si>
  <si>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</si>
  <si>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</si>
  <si>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</si>
  <si>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</si>
  <si>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</si>
  <si>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</si>
  <si>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</si>
  <si>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</si>
  <si>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</si>
  <si>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</si>
  <si>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</si>
  <si>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</si>
  <si>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</si>
  <si>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</si>
  <si>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</si>
  <si>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</si>
  <si>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</si>
  <si>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</si>
  <si>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</si>
  <si>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</si>
  <si>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</si>
  <si>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</si>
  <si>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</si>
  <si>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</si>
  <si>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</si>
  <si>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</si>
  <si>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</si>
  <si>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</si>
  <si>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</si>
  <si>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</si>
  <si>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</si>
  <si>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</si>
  <si>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</si>
  <si>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</si>
  <si>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</si>
  <si>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</si>
  <si>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</si>
  <si>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</si>
  <si>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</si>
  <si>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</si>
  <si>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</si>
  <si>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</si>
  <si>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</si>
  <si>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</si>
  <si>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</si>
  <si>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</si>
  <si>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</si>
  <si>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</si>
  <si>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</si>
  <si>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</si>
  <si>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</si>
  <si>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</si>
  <si>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</si>
  <si>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</si>
  <si>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</si>
  <si>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</si>
  <si>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</si>
  <si>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</si>
  <si>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</si>
  <si>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</si>
  <si>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</si>
  <si>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</si>
  <si>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</si>
  <si>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</si>
  <si>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</si>
  <si>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</si>
  <si>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</si>
  <si>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</si>
  <si>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</si>
  <si>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</si>
  <si>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</si>
  <si>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</si>
  <si>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</si>
  <si>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</si>
  <si>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</si>
  <si>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</si>
  <si>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</si>
  <si>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</si>
  <si>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</si>
  <si>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</si>
  <si>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</si>
  <si>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</si>
  <si>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</si>
  <si>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</si>
  <si>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</si>
  <si>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</si>
  <si>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</si>
  <si>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</si>
  <si>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</si>
  <si>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</si>
  <si>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</si>
  <si>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</si>
  <si>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</si>
  <si>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</si>
  <si>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</si>
  <si>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</si>
  <si>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</si>
  <si>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</si>
  <si>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</si>
  <si>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</si>
  <si>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</si>
  <si>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</si>
  <si>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</si>
  <si>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</si>
  <si>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</si>
  <si>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</si>
  <si>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</si>
  <si>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</si>
  <si>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</si>
  <si>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</si>
  <si>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</si>
  <si>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</si>
  <si>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</si>
  <si>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</si>
  <si>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</si>
  <si>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</si>
  <si>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</si>
  <si>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</si>
  <si>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</si>
  <si>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</si>
  <si>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</si>
  <si>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</si>
  <si>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</si>
  <si>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</si>
  <si>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</si>
  <si>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</si>
  <si>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</si>
  <si>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</si>
  <si>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</si>
  <si>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</si>
  <si>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</si>
  <si>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</si>
  <si>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</si>
  <si>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</si>
  <si>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</si>
  <si>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</si>
  <si>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</si>
  <si>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</si>
  <si>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</si>
  <si>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</si>
  <si>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</si>
  <si>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</si>
  <si>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</si>
  <si>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</si>
  <si>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</si>
  <si>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</si>
  <si>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</si>
  <si>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</si>
  <si>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</si>
  <si>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</si>
  <si>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</si>
  <si>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</si>
  <si>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</si>
  <si>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</si>
  <si>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</si>
  <si>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</si>
  <si>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</si>
  <si>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</si>
  <si>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</si>
  <si>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</si>
  <si>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</si>
  <si>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</si>
  <si>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</si>
  <si>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</si>
  <si>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</si>
  <si>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</si>
  <si>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</si>
  <si>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</si>
  <si>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</si>
  <si>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</si>
  <si>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</si>
  <si>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</si>
  <si>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</si>
  <si>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</si>
  <si>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</si>
  <si>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</si>
  <si>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</si>
  <si>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</si>
  <si>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</si>
  <si>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</si>
  <si>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</si>
  <si>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</si>
  <si>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</si>
  <si>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</si>
  <si>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</si>
  <si>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</si>
  <si>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</si>
  <si>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</si>
  <si>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</si>
  <si>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</si>
  <si>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</si>
  <si>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</si>
  <si>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</si>
  <si>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</si>
  <si>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</si>
  <si>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</si>
  <si>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</si>
  <si>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</si>
  <si>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</si>
  <si>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</si>
  <si>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</si>
  <si>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</si>
  <si>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</si>
  <si>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</si>
  <si>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</si>
  <si>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</si>
  <si>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</si>
  <si>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</si>
  <si>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</si>
  <si>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</si>
  <si>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</si>
  <si>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</si>
  <si>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</si>
  <si>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</si>
  <si>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</si>
  <si>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</si>
  <si>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</si>
  <si>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</si>
  <si>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</si>
  <si>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</si>
  <si>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</si>
  <si>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</si>
  <si>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</si>
  <si>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</si>
  <si>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</si>
  <si>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</si>
  <si>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</si>
  <si>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</si>
  <si>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</si>
  <si>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</si>
  <si>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</si>
  <si>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</si>
  <si>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</si>
  <si>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</si>
  <si>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</si>
  <si>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</si>
  <si>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</si>
  <si>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</si>
  <si>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</si>
  <si>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</si>
  <si>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</si>
  <si>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</si>
  <si>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</si>
  <si>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</si>
  <si>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</si>
  <si>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</si>
  <si>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</si>
  <si>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</si>
  <si>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</si>
  <si>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</si>
  <si>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</si>
  <si>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</si>
  <si>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</si>
  <si>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</si>
  <si>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</si>
  <si>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</si>
  <si>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</si>
  <si>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</si>
  <si>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</si>
  <si>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</si>
  <si>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</si>
  <si>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</si>
  <si>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</si>
  <si>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</si>
  <si>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</si>
  <si>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</si>
  <si>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</si>
  <si>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</si>
  <si>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</si>
  <si>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</si>
  <si>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</si>
  <si>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</si>
  <si>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</si>
  <si>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</si>
  <si>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</si>
  <si>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</si>
  <si>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</si>
  <si>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</si>
  <si>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</si>
  <si>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</si>
  <si>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</si>
  <si>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</si>
  <si>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</si>
  <si>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</si>
  <si>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</si>
  <si>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</si>
  <si>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</si>
  <si>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</si>
  <si>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</si>
  <si>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</si>
  <si>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</si>
  <si>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</si>
  <si>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</si>
  <si>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</si>
  <si>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</si>
  <si>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</si>
  <si>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</si>
  <si>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</si>
  <si>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</si>
  <si>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</si>
  <si>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</si>
  <si>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</si>
  <si>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</si>
  <si>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</si>
  <si>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</si>
  <si>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</si>
  <si>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</si>
  <si>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</si>
  <si>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</si>
  <si>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</si>
  <si>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</si>
  <si>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</si>
  <si>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</si>
  <si>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</si>
  <si>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</si>
  <si>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</si>
  <si>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</si>
  <si>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</si>
  <si>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</si>
  <si>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</si>
  <si>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</si>
  <si>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</si>
  <si>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</si>
  <si>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</si>
  <si>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</si>
  <si>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</si>
  <si>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</si>
  <si>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</si>
  <si>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</si>
  <si>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</si>
  <si>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</si>
  <si>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</si>
  <si>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</si>
  <si>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</si>
  <si>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</si>
  <si>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</si>
  <si>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</si>
  <si>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</si>
  <si>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</si>
  <si>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</si>
  <si>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</si>
  <si>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</si>
  <si>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</si>
  <si>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</si>
  <si>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</si>
  <si>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</si>
  <si>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</si>
  <si>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</si>
  <si>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</si>
  <si>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</si>
  <si>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</si>
  <si>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</si>
  <si>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</si>
  <si>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</si>
  <si>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</si>
  <si>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</si>
  <si>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</si>
  <si>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</si>
  <si>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</si>
  <si>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</si>
  <si>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</si>
  <si>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</si>
  <si>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</si>
  <si>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</si>
  <si>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</si>
  <si>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</si>
  <si>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</si>
  <si>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</si>
  <si>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</si>
  <si>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</si>
  <si>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</si>
  <si>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</si>
  <si>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</si>
  <si>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</si>
  <si>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</si>
  <si>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</si>
  <si>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</si>
  <si>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</si>
  <si>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</si>
  <si>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</si>
  <si>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</si>
  <si>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</si>
  <si>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</si>
  <si>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</si>
  <si>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</si>
  <si>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</si>
  <si>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</si>
  <si>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</si>
  <si>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</si>
  <si>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</si>
  <si>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</si>
  <si>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</si>
  <si>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</si>
  <si>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</si>
  <si>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</si>
  <si>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</si>
  <si>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</si>
  <si>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</si>
  <si>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</si>
  <si>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</si>
  <si>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</si>
  <si>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</si>
  <si>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</si>
  <si>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</si>
  <si>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</si>
  <si>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</si>
  <si>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</si>
  <si>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</si>
  <si>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</si>
  <si>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</si>
  <si>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</si>
  <si>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</si>
  <si>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</si>
  <si>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</si>
  <si>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</si>
  <si>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</si>
  <si>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</si>
  <si>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</si>
  <si>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</si>
  <si>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</si>
  <si>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</si>
  <si>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</si>
  <si>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</si>
  <si>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</si>
  <si>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</si>
  <si>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</si>
  <si>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</si>
  <si>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</si>
  <si>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</si>
  <si>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</si>
  <si>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</si>
  <si>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</si>
  <si>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</si>
  <si>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</si>
  <si>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</si>
  <si>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</si>
  <si>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</si>
  <si>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</si>
  <si>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</si>
  <si>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</si>
  <si>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</si>
  <si>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</si>
  <si>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</si>
  <si>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</si>
  <si>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</si>
  <si>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</si>
  <si>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</si>
  <si>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</si>
  <si>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</si>
  <si>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</si>
  <si>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</si>
  <si>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</si>
  <si>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</si>
  <si>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</si>
  <si>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</si>
  <si>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</si>
  <si>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</si>
  <si>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</si>
  <si>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</si>
  <si>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</si>
  <si>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</si>
  <si>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</si>
  <si>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</si>
  <si>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</si>
  <si>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</si>
  <si>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</si>
  <si>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</si>
  <si>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</si>
  <si>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</si>
  <si>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</si>
  <si>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</si>
  <si>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</si>
  <si>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</si>
  <si>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</si>
  <si>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</si>
  <si>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</si>
  <si>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</si>
  <si>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</si>
  <si>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</si>
  <si>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</si>
  <si>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</si>
  <si>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</si>
  <si>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</si>
  <si>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</si>
  <si>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</si>
  <si>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</si>
  <si>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</si>
  <si>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</si>
  <si>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</si>
  <si>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</si>
  <si>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</si>
  <si>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</si>
  <si>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</si>
  <si>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</si>
  <si>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</si>
  <si>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</si>
  <si>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</si>
  <si>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</si>
  <si>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</si>
  <si>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</si>
  <si>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</si>
  <si>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</si>
  <si>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</si>
  <si>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</si>
  <si>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</si>
  <si>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</si>
  <si>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</si>
  <si>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</si>
  <si>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</si>
  <si>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</si>
  <si>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</si>
  <si>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</si>
  <si>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</si>
  <si>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</si>
  <si>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</si>
  <si>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</si>
  <si>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</si>
  <si>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</si>
  <si>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</si>
  <si>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</si>
  <si>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</si>
  <si>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</si>
  <si>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</si>
  <si>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</si>
  <si>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</si>
  <si>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</si>
  <si>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</si>
  <si>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</si>
  <si>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</si>
  <si>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</si>
  <si>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</si>
  <si>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</si>
  <si>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</si>
  <si>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</si>
  <si>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</si>
  <si>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</si>
  <si>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</si>
  <si>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</si>
  <si>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</si>
  <si>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</si>
  <si>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</si>
  <si>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</si>
  <si>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</si>
  <si>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</si>
  <si>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</si>
  <si>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</si>
  <si>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</si>
  <si>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</si>
  <si>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</si>
  <si>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</si>
  <si>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</si>
  <si>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</si>
  <si>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</si>
  <si>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</si>
  <si>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</si>
  <si>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</si>
  <si>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</si>
  <si>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</si>
  <si>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</si>
  <si>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</si>
  <si>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</si>
  <si>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</si>
  <si>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</si>
  <si>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</si>
  <si>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</si>
  <si>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</si>
  <si>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</si>
  <si>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</si>
  <si>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</si>
  <si>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</si>
  <si>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</si>
  <si>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</si>
  <si>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</si>
  <si>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</si>
  <si>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</si>
  <si>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</si>
  <si>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</si>
  <si>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</si>
  <si>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</si>
  <si>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</si>
  <si>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</si>
  <si>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</si>
  <si>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</si>
  <si>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</si>
  <si>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</si>
  <si>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</si>
  <si>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</si>
  <si>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</si>
  <si>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</si>
  <si>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</si>
  <si>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</si>
  <si>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</si>
  <si>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</si>
  <si>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</si>
  <si>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</si>
  <si>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</si>
  <si>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</si>
  <si>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</si>
  <si>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</si>
  <si>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</si>
  <si>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</si>
  <si>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</si>
  <si>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</si>
  <si>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</si>
  <si>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</si>
  <si>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</si>
  <si>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</si>
  <si>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</si>
  <si>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</si>
  <si>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</si>
  <si>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</si>
  <si>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</si>
  <si>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</si>
  <si>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</si>
  <si>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</si>
  <si>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</si>
  <si>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</si>
  <si>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</si>
  <si>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</si>
  <si>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</si>
  <si>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</si>
  <si>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</si>
  <si>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</si>
  <si>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</si>
  <si>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</si>
  <si>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</si>
  <si>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</si>
  <si>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</si>
  <si>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</si>
  <si>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</si>
  <si>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</si>
  <si>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</si>
  <si>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</si>
  <si>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</si>
  <si>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</si>
  <si>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</si>
  <si>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</si>
  <si>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</si>
  <si>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</si>
  <si>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</si>
  <si>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</si>
  <si>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</si>
  <si>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</si>
  <si>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</si>
  <si>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</si>
  <si>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</si>
  <si>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</si>
  <si>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</si>
  <si>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</si>
  <si>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</si>
  <si>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</si>
  <si>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</si>
  <si>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</si>
  <si>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</si>
  <si>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</si>
  <si>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</si>
  <si>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</si>
  <si>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</si>
  <si>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</si>
  <si>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</si>
  <si>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</si>
  <si>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</si>
  <si>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</si>
  <si>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</si>
  <si>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</si>
  <si>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</si>
  <si>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</si>
  <si>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</si>
  <si>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</si>
  <si>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</si>
  <si>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</si>
  <si>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</si>
  <si>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</si>
  <si>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</si>
  <si>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</si>
  <si>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</si>
  <si>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</si>
  <si>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</si>
  <si>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</si>
  <si>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</si>
  <si>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</si>
  <si>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</si>
  <si>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</si>
  <si>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</si>
  <si>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</si>
  <si>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</si>
  <si>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</si>
  <si>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</si>
  <si>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</si>
  <si>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</si>
  <si>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</si>
  <si>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</si>
  <si>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</si>
  <si>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</si>
  <si>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</si>
  <si>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</si>
  <si>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</si>
  <si>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</si>
  <si>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</si>
  <si>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</si>
  <si>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</si>
  <si>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</si>
  <si>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</si>
  <si>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</si>
  <si>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</si>
  <si>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</si>
  <si>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</si>
  <si>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</si>
  <si>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</si>
  <si>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</si>
  <si>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</si>
  <si>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</si>
  <si>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</si>
  <si>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</si>
  <si>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</si>
  <si>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</si>
  <si>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</si>
  <si>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</si>
  <si>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</si>
  <si>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</si>
  <si>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</si>
  <si>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</si>
  <si>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</si>
  <si>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</si>
  <si>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</si>
  <si>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</si>
  <si>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</si>
  <si>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</si>
  <si>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</si>
  <si>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</si>
  <si>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</si>
  <si>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</si>
  <si>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</si>
  <si>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</si>
  <si>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</si>
  <si>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</si>
  <si>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</si>
  <si>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</si>
  <si>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</si>
  <si>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</si>
  <si>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</si>
  <si>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</si>
  <si>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</si>
  <si>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</si>
  <si>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</si>
  <si>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</si>
  <si>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</si>
  <si>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</si>
  <si>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</si>
  <si>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</si>
  <si>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</si>
  <si>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</si>
  <si>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</si>
  <si>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</si>
  <si>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</si>
  <si>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</si>
  <si>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</si>
  <si>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</si>
  <si>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</si>
  <si>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</si>
  <si>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</si>
  <si>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</si>
  <si>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</si>
  <si>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</si>
  <si>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</si>
  <si>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</si>
  <si>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</si>
  <si>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</si>
  <si>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</si>
  <si>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</si>
  <si>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</si>
  <si>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</si>
  <si>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</si>
  <si>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</si>
  <si>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</si>
  <si>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</si>
  <si>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</si>
  <si>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</si>
  <si>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</si>
  <si>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</si>
  <si>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</si>
  <si>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</si>
  <si>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</si>
  <si>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</si>
  <si>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</si>
  <si>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</si>
  <si>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</si>
  <si>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</si>
  <si>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</si>
  <si>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</si>
  <si>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</si>
  <si>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</si>
  <si>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</si>
  <si>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</si>
  <si>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</si>
  <si>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</si>
  <si>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</si>
  <si>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</si>
  <si>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</si>
  <si>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</si>
  <si>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</si>
  <si>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</si>
  <si>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</si>
  <si>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</si>
  <si>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</si>
  <si>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</si>
  <si>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</si>
  <si>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</si>
  <si>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</si>
  <si>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</si>
  <si>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</si>
  <si>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</si>
  <si>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</si>
  <si>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</si>
  <si>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</si>
  <si>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</si>
  <si>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</si>
  <si>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</si>
  <si>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</si>
  <si>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</si>
  <si>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</si>
  <si>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</si>
  <si>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</si>
  <si>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</si>
  <si>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</si>
  <si>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</si>
  <si>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</si>
  <si>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</si>
  <si>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</si>
  <si>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</si>
  <si>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</si>
  <si>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</si>
  <si>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</si>
  <si>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</si>
  <si>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</si>
  <si>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</si>
  <si>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</si>
  <si>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</si>
  <si>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</si>
  <si>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</si>
  <si>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</si>
  <si>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</si>
  <si>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</si>
  <si>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</si>
  <si>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</si>
  <si>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</si>
  <si>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</si>
  <si>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</si>
  <si>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</si>
  <si>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</si>
  <si>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</si>
  <si>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</si>
  <si>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</si>
  <si>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</si>
  <si>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</si>
  <si>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</si>
  <si>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</si>
  <si>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</si>
  <si>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</si>
  <si>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</si>
  <si>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</si>
  <si>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</si>
  <si>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</si>
  <si>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</si>
  <si>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</si>
  <si>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</si>
  <si>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</si>
  <si>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</si>
  <si>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</si>
  <si>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</si>
  <si>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</si>
  <si>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</si>
  <si>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</si>
  <si>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</si>
  <si>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</si>
  <si>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</si>
  <si>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</si>
  <si>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</si>
  <si>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</si>
  <si>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</si>
  <si>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</si>
  <si>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</si>
  <si>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</si>
  <si>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</si>
  <si>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</si>
  <si>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</si>
  <si>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</si>
  <si>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</si>
  <si>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</si>
  <si>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</si>
  <si>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</si>
  <si>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</si>
  <si>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</si>
  <si>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</si>
  <si>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</si>
  <si>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</si>
  <si>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</si>
  <si>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</si>
  <si>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</si>
  <si>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</si>
  <si>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</si>
  <si>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</si>
  <si>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</si>
  <si>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</si>
  <si>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</si>
  <si>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</si>
  <si>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</si>
  <si>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</si>
  <si>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</si>
  <si>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</si>
  <si>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</si>
  <si>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</si>
  <si>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</si>
  <si>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</si>
  <si>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</si>
  <si>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</si>
  <si>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</si>
  <si>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</si>
  <si>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</si>
  <si>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</si>
  <si>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</si>
  <si>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</si>
  <si>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</si>
  <si>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</si>
  <si>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</si>
  <si>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</si>
  <si>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</si>
  <si>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</si>
  <si>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</si>
  <si>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</si>
  <si>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</si>
  <si>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</si>
  <si>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</si>
  <si>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</si>
  <si>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</si>
  <si>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</si>
  <si>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</si>
  <si>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</si>
  <si>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</si>
  <si>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</si>
  <si>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</si>
  <si>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</si>
  <si>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</si>
  <si>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</si>
  <si>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</si>
  <si>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</si>
  <si>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</si>
  <si>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</si>
  <si>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</si>
  <si>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</si>
  <si>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</si>
  <si>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</si>
  <si>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</si>
  <si>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</si>
  <si>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</si>
  <si>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</si>
  <si>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</si>
  <si>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</si>
  <si>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</si>
  <si>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</si>
  <si>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</si>
  <si>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</si>
  <si>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</si>
  <si>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</si>
  <si>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</si>
  <si>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</si>
  <si>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</si>
  <si>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</si>
  <si>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</si>
  <si>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</si>
  <si>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</si>
  <si>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</si>
  <si>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</si>
  <si>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</si>
  <si>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</si>
  <si>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</si>
  <si>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</si>
  <si>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</si>
  <si>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</si>
  <si>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</si>
  <si>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</si>
  <si>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</si>
  <si>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</si>
  <si>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</si>
  <si>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</si>
  <si>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</si>
  <si>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</si>
  <si>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</si>
  <si>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</si>
  <si>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</si>
  <si>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</si>
  <si>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</si>
  <si>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</si>
  <si>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</si>
  <si>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</si>
  <si>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</si>
  <si>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</si>
  <si>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</si>
  <si>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</si>
  <si>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</si>
  <si>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</si>
  <si>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</si>
  <si>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</si>
  <si>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</si>
  <si>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</si>
  <si>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</si>
  <si>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</si>
  <si>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</si>
  <si>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</si>
  <si>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</si>
  <si>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</si>
  <si>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</si>
  <si>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</si>
  <si>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</si>
  <si>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</si>
  <si>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</si>
  <si>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</si>
  <si>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</si>
  <si>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</si>
  <si>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</si>
  <si>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</si>
  <si>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</si>
  <si>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</si>
  <si>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</si>
  <si>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</si>
  <si>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</si>
  <si>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</si>
  <si>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</si>
  <si>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</si>
  <si>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</si>
  <si>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</si>
  <si>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</si>
  <si>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</si>
  <si>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</si>
  <si>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</si>
  <si>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</si>
  <si>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</si>
  <si>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</si>
  <si>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</si>
  <si>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</si>
  <si>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</si>
  <si>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</si>
  <si>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</si>
  <si>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</si>
  <si>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</si>
  <si>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</si>
  <si>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</si>
  <si>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</si>
  <si>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</si>
  <si>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</si>
  <si>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</si>
  <si>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</si>
  <si>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</si>
  <si>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</si>
  <si>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</si>
  <si>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</si>
  <si>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</si>
  <si>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</si>
  <si>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</si>
  <si>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</si>
  <si>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</si>
  <si>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</si>
  <si>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</si>
  <si>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</si>
  <si>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</si>
  <si>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</si>
  <si>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</si>
  <si>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</si>
  <si>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</si>
  <si>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</si>
  <si>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</si>
  <si>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</si>
  <si>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</si>
  <si>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</si>
  <si>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</si>
  <si>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</si>
  <si>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</si>
  <si>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</si>
  <si>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</si>
  <si>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</si>
  <si>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</si>
  <si>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</si>
  <si>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</si>
  <si>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</si>
  <si>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</si>
  <si>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</si>
  <si>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</si>
  <si>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</si>
  <si>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</si>
  <si>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</si>
  <si>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</si>
  <si>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</si>
  <si>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</si>
  <si>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</si>
  <si>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</si>
  <si>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</si>
  <si>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</si>
  <si>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</si>
  <si>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</si>
  <si>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</si>
  <si>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</si>
  <si>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</si>
  <si>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</si>
  <si>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</si>
  <si>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</si>
  <si>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</si>
  <si>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</si>
  <si>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</si>
  <si>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</si>
  <si>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</si>
  <si>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</si>
  <si>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</si>
  <si>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</si>
  <si>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</si>
  <si>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</si>
  <si>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</si>
  <si>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</si>
  <si>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</si>
  <si>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</si>
  <si>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</si>
  <si>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</si>
  <si>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</si>
  <si>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</si>
  <si>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</si>
  <si>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</si>
  <si>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</si>
  <si>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</si>
  <si>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</si>
  <si>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</si>
  <si>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</si>
  <si>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</si>
  <si>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</si>
  <si>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</si>
  <si>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</si>
  <si>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</si>
  <si>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</si>
  <si>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</si>
  <si>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</si>
  <si>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</si>
  <si>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</si>
  <si>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</si>
  <si>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</si>
  <si>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</si>
  <si>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</si>
  <si>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</si>
  <si>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</si>
  <si>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</si>
  <si>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</si>
  <si>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</si>
  <si>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</si>
  <si>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</si>
  <si>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</si>
  <si>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</si>
  <si>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</si>
  <si>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</si>
  <si>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</si>
  <si>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</si>
  <si>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</si>
  <si>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</si>
  <si>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</si>
  <si>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</si>
  <si>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</si>
  <si>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</si>
  <si>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</si>
  <si>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</si>
  <si>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</si>
  <si>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</si>
  <si>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</si>
  <si>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</si>
  <si>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</si>
  <si>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</si>
  <si>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</si>
  <si>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</si>
  <si>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</si>
  <si>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</si>
  <si>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</si>
  <si>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</si>
  <si>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</si>
  <si>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</si>
  <si>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</si>
  <si>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</si>
  <si>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</si>
  <si>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</si>
  <si>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</si>
  <si>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</si>
  <si>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</si>
  <si>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</si>
  <si>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</si>
  <si>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</si>
  <si>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</si>
  <si>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</si>
  <si>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</si>
  <si>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</si>
  <si>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</si>
  <si>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</si>
  <si>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</si>
  <si>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</si>
  <si>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</si>
  <si>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</si>
  <si>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</si>
  <si>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</si>
  <si>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</si>
  <si>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</si>
  <si>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</si>
  <si>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</si>
  <si>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</si>
  <si>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</si>
  <si>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</si>
  <si>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</si>
  <si>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</si>
  <si>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</si>
  <si>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</si>
  <si>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</si>
  <si>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</si>
  <si>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</si>
  <si>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</si>
  <si>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</si>
  <si>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</si>
  <si>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</si>
  <si>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</si>
  <si>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</si>
  <si>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</si>
  <si>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</si>
  <si>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</si>
  <si>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</si>
  <si>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</si>
  <si>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</si>
  <si>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</si>
  <si>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</si>
  <si>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</si>
  <si>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</si>
  <si>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</si>
  <si>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</si>
  <si>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</si>
  <si>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</si>
  <si>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</si>
  <si>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</si>
  <si>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</si>
  <si>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</si>
  <si>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</si>
  <si>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</si>
  <si>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</si>
  <si>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</si>
  <si>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</si>
  <si>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</si>
  <si>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</si>
  <si>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</si>
  <si>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</si>
  <si>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</si>
  <si>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</si>
  <si>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</si>
  <si>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</si>
  <si>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</si>
  <si>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</si>
  <si>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</si>
  <si>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</si>
  <si>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</si>
  <si>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</si>
  <si>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</si>
  <si>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</si>
  <si>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</si>
  <si>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</si>
  <si>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</si>
  <si>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</si>
  <si>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</si>
  <si>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</si>
  <si>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</si>
  <si>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</si>
  <si>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</si>
  <si>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</si>
  <si>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</si>
  <si>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</si>
  <si>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</si>
  <si>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</si>
  <si>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</si>
  <si>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</si>
  <si>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</si>
  <si>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</si>
  <si>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</si>
  <si>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</si>
  <si>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</si>
  <si>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</si>
  <si>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</si>
  <si>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</si>
  <si>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</si>
  <si>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</si>
  <si>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</si>
  <si>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</si>
  <si>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</si>
  <si>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</si>
  <si>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</si>
  <si>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</si>
  <si>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</si>
  <si>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</si>
  <si>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</si>
  <si>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</si>
  <si>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</si>
  <si>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</si>
  <si>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</si>
  <si>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</si>
  <si>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</si>
  <si>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</si>
  <si>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</si>
  <si>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</si>
  <si>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</si>
  <si>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</si>
  <si>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</si>
  <si>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</si>
  <si>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</si>
  <si>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</si>
  <si>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</si>
  <si>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</si>
  <si>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</si>
  <si>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</si>
  <si>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</si>
  <si>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</si>
  <si>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</si>
  <si>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</si>
  <si>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</si>
  <si>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</si>
  <si>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</si>
  <si>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</si>
  <si>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</si>
  <si>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</si>
  <si>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</si>
  <si>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</si>
  <si>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</si>
  <si>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</si>
  <si>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</si>
  <si>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</si>
  <si>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</si>
  <si>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</si>
  <si>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</si>
  <si>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</si>
  <si>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</si>
  <si>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</si>
  <si>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</si>
  <si>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</si>
  <si>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</si>
  <si>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</si>
  <si>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</si>
  <si>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</si>
  <si>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</si>
  <si>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</si>
  <si>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</si>
  <si>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</si>
  <si>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</si>
  <si>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</si>
  <si>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</si>
  <si>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</si>
  <si>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</si>
  <si>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</si>
  <si>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</si>
  <si>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</si>
  <si>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</si>
  <si>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</si>
  <si>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</si>
  <si>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</si>
  <si>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</si>
  <si>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</si>
  <si>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</si>
  <si>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</si>
  <si>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</si>
  <si>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</si>
  <si>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</si>
  <si>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</si>
  <si>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</si>
  <si>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</si>
  <si>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</si>
  <si>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</si>
  <si>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</si>
  <si>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</si>
  <si>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</si>
  <si>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</si>
  <si>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</si>
  <si>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</si>
  <si>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</si>
  <si>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</si>
  <si>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</si>
  <si>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</si>
  <si>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</si>
  <si>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</si>
  <si>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</si>
  <si>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</si>
  <si>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</si>
  <si>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</si>
  <si>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</si>
  <si>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</si>
  <si>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</si>
  <si>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</si>
  <si>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</si>
  <si>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</si>
  <si>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</si>
  <si>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</si>
  <si>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</si>
  <si>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</si>
  <si>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</si>
  <si>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</si>
  <si>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</si>
  <si>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</si>
  <si>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</si>
  <si>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</si>
  <si>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</si>
  <si>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</si>
  <si>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</si>
  <si>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</si>
  <si>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</si>
  <si>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</si>
  <si>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</si>
  <si>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</si>
  <si>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</si>
  <si>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</si>
  <si>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</si>
  <si>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</si>
  <si>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</si>
  <si>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</si>
  <si>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</si>
  <si>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</si>
  <si>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</si>
  <si>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</si>
  <si>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</si>
  <si>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</si>
  <si>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</si>
  <si>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</si>
  <si>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</si>
  <si>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</si>
  <si>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</si>
  <si>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</si>
  <si>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</si>
  <si>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</si>
  <si>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</si>
  <si>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</si>
  <si>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</si>
  <si>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</si>
  <si>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</si>
  <si>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</si>
  <si>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</si>
  <si>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</si>
  <si>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</si>
  <si>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</si>
  <si>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</si>
  <si>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</si>
  <si>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</si>
  <si>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</si>
  <si>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</si>
  <si>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</si>
  <si>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</si>
  <si>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</si>
  <si>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</si>
  <si>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</si>
  <si>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</si>
  <si>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</si>
  <si>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</si>
  <si>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</si>
  <si>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</si>
  <si>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</si>
  <si>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</si>
  <si>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</si>
  <si>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</si>
  <si>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</si>
  <si>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</si>
  <si>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</si>
  <si>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</si>
  <si>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</si>
  <si>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</si>
  <si>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</si>
  <si>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</si>
  <si>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</si>
  <si>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</si>
  <si>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</si>
  <si>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</si>
  <si>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</si>
  <si>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</si>
  <si>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</si>
  <si>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</si>
  <si>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</si>
  <si>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</si>
  <si>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</si>
  <si>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</si>
  <si>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</si>
  <si>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</si>
  <si>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</si>
  <si>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</si>
  <si>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</si>
  <si>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</si>
  <si>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</si>
  <si>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</si>
  <si>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</si>
  <si>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</si>
  <si>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</si>
  <si>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</si>
  <si>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</si>
  <si>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</si>
  <si>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</si>
  <si>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</si>
  <si>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</si>
  <si>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</si>
  <si>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</si>
  <si>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</si>
  <si>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</si>
  <si>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</si>
  <si>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</si>
  <si>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</si>
  <si>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</si>
  <si>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</si>
  <si>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</si>
  <si>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</si>
  <si>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</si>
  <si>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</si>
  <si>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</si>
  <si>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</si>
  <si>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</si>
  <si>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</si>
  <si>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</si>
  <si>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</si>
  <si>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</si>
  <si>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</si>
  <si>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</si>
  <si>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</si>
  <si>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</si>
  <si>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</si>
  <si>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</si>
  <si>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</si>
  <si>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</si>
  <si>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</si>
  <si>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</si>
  <si>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</si>
  <si>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</si>
  <si>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</si>
  <si>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</si>
  <si>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</si>
  <si>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</si>
  <si>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</si>
  <si>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</si>
  <si>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</si>
  <si>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</si>
  <si>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</si>
  <si>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</si>
  <si>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</si>
  <si>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</si>
  <si>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</si>
  <si>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</si>
  <si>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</si>
  <si>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</si>
  <si>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</si>
  <si>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</si>
  <si>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</si>
  <si>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</si>
  <si>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</si>
  <si>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</si>
  <si>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</si>
  <si>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</si>
  <si>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</si>
  <si>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</si>
  <si>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</si>
  <si>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</si>
  <si>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</si>
  <si>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</si>
  <si>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</si>
  <si>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</si>
  <si>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</si>
  <si>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</si>
  <si>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</si>
  <si>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</si>
  <si>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</si>
  <si>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</si>
  <si>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</si>
  <si>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</si>
  <si>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</si>
  <si>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</si>
  <si>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</si>
  <si>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</si>
  <si>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</si>
  <si>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</si>
  <si>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</si>
  <si>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</si>
  <si>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</si>
  <si>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</si>
  <si>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</si>
  <si>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</si>
  <si>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</si>
  <si>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</si>
  <si>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</si>
  <si>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</si>
  <si>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</si>
  <si>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</si>
  <si>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</si>
  <si>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</si>
  <si>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</si>
  <si>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</si>
  <si>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</si>
  <si>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</si>
  <si>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</si>
  <si>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</si>
  <si>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</si>
  <si>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</si>
  <si>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</si>
  <si>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</si>
  <si>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</si>
  <si>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</si>
  <si>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</si>
  <si>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</si>
  <si>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</si>
  <si>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</si>
  <si>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</si>
  <si>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</si>
  <si>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</si>
  <si>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</si>
  <si>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</si>
  <si>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</si>
  <si>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</si>
  <si>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</si>
  <si>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</si>
  <si>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</si>
  <si>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</si>
  <si>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</si>
  <si>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</si>
  <si>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</si>
  <si>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</si>
  <si>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</si>
  <si>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</si>
  <si>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</si>
  <si>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</si>
  <si>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</si>
  <si>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</si>
  <si>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</si>
  <si>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</si>
  <si>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</si>
  <si>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</si>
  <si>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</si>
  <si>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</si>
  <si>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</si>
  <si>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</si>
  <si>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</si>
  <si>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</si>
  <si>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</si>
  <si>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</si>
  <si>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</si>
  <si>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</si>
  <si>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</si>
  <si>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</si>
  <si>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</si>
  <si>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</si>
  <si>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</si>
  <si>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</si>
  <si>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</si>
  <si>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</si>
  <si>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</si>
  <si>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</si>
  <si>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</si>
  <si>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</si>
  <si>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</si>
  <si>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</si>
  <si>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</si>
  <si>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</si>
  <si>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</si>
  <si>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</si>
  <si>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</si>
  <si>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</si>
  <si>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</si>
  <si>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</si>
  <si>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</si>
  <si>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</si>
  <si>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</si>
  <si>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</si>
  <si>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</si>
  <si>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</si>
  <si>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</si>
  <si>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</si>
  <si>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</si>
  <si>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</si>
  <si>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</si>
  <si>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</si>
  <si>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</si>
  <si>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</si>
  <si>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</si>
  <si>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</si>
  <si>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</si>
  <si>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</si>
  <si>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</si>
  <si>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</si>
  <si>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</si>
  <si>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</si>
  <si>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</si>
  <si>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</si>
  <si>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</si>
  <si>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</si>
  <si>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</si>
  <si>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</si>
  <si>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</si>
  <si>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</si>
  <si>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</si>
  <si>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</si>
  <si>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</si>
  <si>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</si>
  <si>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</si>
  <si>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</si>
  <si>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</si>
  <si>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</si>
  <si>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</si>
  <si>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</si>
  <si>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</si>
  <si>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</si>
  <si>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</si>
  <si>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</si>
  <si>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</si>
  <si>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</si>
  <si>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</si>
  <si>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</si>
  <si>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</si>
  <si>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</si>
  <si>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</si>
  <si>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</si>
  <si>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</si>
  <si>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</si>
  <si>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</si>
  <si>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</si>
  <si>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</si>
  <si>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</si>
  <si>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</si>
  <si>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</si>
  <si>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</si>
  <si>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</si>
  <si>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</si>
  <si>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</si>
  <si>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</si>
  <si>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</si>
  <si>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</si>
  <si>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</si>
  <si>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</si>
  <si>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</si>
  <si>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</si>
  <si>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</si>
  <si>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</si>
  <si>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</si>
  <si>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</si>
  <si>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</si>
  <si>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</si>
  <si>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</si>
  <si>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</si>
  <si>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</si>
  <si>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</si>
  <si>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</si>
  <si>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</si>
  <si>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</si>
  <si>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</si>
  <si>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</si>
  <si>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</si>
  <si>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</si>
  <si>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</si>
  <si>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</si>
  <si>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</si>
  <si>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</si>
  <si>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</si>
  <si>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</si>
  <si>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</si>
  <si>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</si>
  <si>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</si>
  <si>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</si>
  <si>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</si>
  <si>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</si>
  <si>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</si>
  <si>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</si>
  <si>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</si>
  <si>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</si>
  <si>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</si>
  <si>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</si>
  <si>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</si>
  <si>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</si>
  <si>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</si>
  <si>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</si>
  <si>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</si>
  <si>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</si>
  <si>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</si>
  <si>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</si>
  <si>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</si>
  <si>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</si>
  <si>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</si>
  <si>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</si>
  <si>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</si>
  <si>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</si>
  <si>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</si>
  <si>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</si>
  <si>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</si>
  <si>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</si>
  <si>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</si>
  <si>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</si>
  <si>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</si>
  <si>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</si>
  <si>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</si>
  <si>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</si>
  <si>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</si>
  <si>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</si>
  <si>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</si>
  <si>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</si>
  <si>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</si>
  <si>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</si>
  <si>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</si>
  <si>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</si>
  <si>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</si>
  <si>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</si>
  <si>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</si>
  <si>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</si>
  <si>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</si>
  <si>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</si>
  <si>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</si>
  <si>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</si>
  <si>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</si>
  <si>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</si>
  <si>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</si>
  <si>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</si>
  <si>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</si>
  <si>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</si>
  <si>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</si>
  <si>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</si>
  <si>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</si>
  <si>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</si>
  <si>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</si>
  <si>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</si>
  <si>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</si>
  <si>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</si>
  <si>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</si>
  <si>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</si>
  <si>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</si>
  <si>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</si>
  <si>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</si>
  <si>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</si>
  <si>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</si>
  <si>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</si>
  <si>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</si>
  <si>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</si>
  <si>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</si>
  <si>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</si>
  <si>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</si>
  <si>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</si>
  <si>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</si>
  <si>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</si>
  <si>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</si>
  <si>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</si>
  <si>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</si>
  <si>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</si>
  <si>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</si>
  <si>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</si>
  <si>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</si>
  <si>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</si>
  <si>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</si>
  <si>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</si>
  <si>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</si>
  <si>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</si>
  <si>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</si>
  <si>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</si>
  <si>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</si>
  <si>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</si>
  <si>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</si>
  <si>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</si>
  <si>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</si>
  <si>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</si>
  <si>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</si>
  <si>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</si>
  <si>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</si>
  <si>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</si>
  <si>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</si>
  <si>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</si>
  <si>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</si>
  <si>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</si>
  <si>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</si>
  <si>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</si>
  <si>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</si>
  <si>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</si>
  <si>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</si>
  <si>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</si>
  <si>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</si>
  <si>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</si>
  <si>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</si>
  <si>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</si>
  <si>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</si>
  <si>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</si>
  <si>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</si>
  <si>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</si>
  <si>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</si>
  <si>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</si>
  <si>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</si>
  <si>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</si>
  <si>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</si>
  <si>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</si>
  <si>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</si>
  <si>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</si>
  <si>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</si>
  <si>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</si>
  <si>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</si>
  <si>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</si>
  <si>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</si>
  <si>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</si>
  <si>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</si>
  <si>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</si>
  <si>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</si>
  <si>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</si>
  <si>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</si>
  <si>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</si>
  <si>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</si>
  <si>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</si>
  <si>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</si>
  <si>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</si>
  <si>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</si>
  <si>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</si>
  <si>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</si>
  <si>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</si>
  <si>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</si>
  <si>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</si>
  <si>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</si>
  <si>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</si>
  <si>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</si>
  <si>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</si>
  <si>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</si>
  <si>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</si>
  <si>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</si>
  <si>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</si>
  <si>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</si>
  <si>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</si>
  <si>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</si>
  <si>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</si>
  <si>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</si>
  <si>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</si>
  <si>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</si>
  <si>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</si>
  <si>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</si>
  <si>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</si>
  <si>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</si>
  <si>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</si>
  <si>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</si>
  <si>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</si>
  <si>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</si>
  <si>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</si>
  <si>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</si>
  <si>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</si>
  <si>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</si>
  <si>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</si>
  <si>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</si>
  <si>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</si>
  <si>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</si>
  <si>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</si>
  <si>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</si>
  <si>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</si>
  <si>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</si>
  <si>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</si>
  <si>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</si>
  <si>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</si>
  <si>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</si>
  <si>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</si>
  <si>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</si>
  <si>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</si>
  <si>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</si>
  <si>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</si>
  <si>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</si>
  <si>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</si>
  <si>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</si>
  <si>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</si>
  <si>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</si>
  <si>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</si>
  <si>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</si>
  <si>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</si>
  <si>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</si>
  <si>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</si>
  <si>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</si>
  <si>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</si>
  <si>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</si>
  <si>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</si>
  <si>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</si>
  <si>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</si>
  <si>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</si>
  <si>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</si>
  <si>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</si>
  <si>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</si>
  <si>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</si>
  <si>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</si>
  <si>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</si>
  <si>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</si>
  <si>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</si>
  <si>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</si>
  <si>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</si>
  <si>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</si>
  <si>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</si>
  <si>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</si>
  <si>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</si>
  <si>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</si>
  <si>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</si>
  <si>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</si>
  <si>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</si>
  <si>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</si>
  <si>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</si>
  <si>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</si>
  <si>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</si>
  <si>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</si>
  <si>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</si>
  <si>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</si>
  <si>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</si>
  <si>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</si>
  <si>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</si>
  <si>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</si>
  <si>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</si>
  <si>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</si>
  <si>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</si>
  <si>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</si>
  <si>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</si>
  <si>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</si>
  <si>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</si>
  <si>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</si>
  <si>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</si>
  <si>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</si>
  <si>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</si>
  <si>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</si>
  <si>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</si>
  <si>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</si>
  <si>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</si>
  <si>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</si>
  <si>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</si>
  <si>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</si>
  <si>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</si>
  <si>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</si>
  <si>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</si>
  <si>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</si>
  <si>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</si>
  <si>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</si>
  <si>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</si>
  <si>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</si>
  <si>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</si>
  <si>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</si>
  <si>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</si>
  <si>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</si>
  <si>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</si>
  <si>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</si>
  <si>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</si>
  <si>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</si>
  <si>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</si>
  <si>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</si>
  <si>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</si>
  <si>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</si>
  <si>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</si>
  <si>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</si>
  <si>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</si>
  <si>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</si>
  <si>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</si>
  <si>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</si>
  <si>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</si>
  <si>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</si>
  <si>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</si>
  <si>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</si>
  <si>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</si>
  <si>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</si>
  <si>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</si>
  <si>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</si>
  <si>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</si>
  <si>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</si>
  <si>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</si>
  <si>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</si>
  <si>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</si>
  <si>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</si>
  <si>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</si>
  <si>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</si>
  <si>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</si>
  <si>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</si>
  <si>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</si>
  <si>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</si>
  <si>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</si>
  <si>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</si>
  <si>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</si>
  <si>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</si>
  <si>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</si>
  <si>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</si>
  <si>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</si>
  <si>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</si>
  <si>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</si>
  <si>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</si>
  <si>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</si>
  <si>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</si>
  <si>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</si>
  <si>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</si>
  <si>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</si>
  <si>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</si>
  <si>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</si>
  <si>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</si>
  <si>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</si>
  <si>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</si>
  <si>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</si>
  <si>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</si>
  <si>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</si>
  <si>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</si>
  <si>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</si>
  <si>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</si>
  <si>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</si>
  <si>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</si>
  <si>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</si>
  <si>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</si>
  <si>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</si>
  <si>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</si>
  <si>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</si>
  <si>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</si>
  <si>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</si>
  <si>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</si>
  <si>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</si>
  <si>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</si>
  <si>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</si>
  <si>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</si>
  <si>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</si>
  <si>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</si>
  <si>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</si>
  <si>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</si>
  <si>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</si>
  <si>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</si>
  <si>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</si>
  <si>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</si>
  <si>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</si>
  <si>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</si>
  <si>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</si>
  <si>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</si>
  <si>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</si>
  <si>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</si>
  <si>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</si>
  <si>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</si>
  <si>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</si>
  <si>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</si>
  <si>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</si>
  <si>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</si>
  <si>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</si>
  <si>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</si>
  <si>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</si>
  <si>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</si>
  <si>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</si>
  <si>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</si>
  <si>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</si>
  <si>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</si>
  <si>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</si>
  <si>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</si>
  <si>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</si>
  <si>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</si>
  <si>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</si>
  <si>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</si>
  <si>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</si>
  <si>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</si>
  <si>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</si>
  <si>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</si>
  <si>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</si>
  <si>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</si>
  <si>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</si>
  <si>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</si>
  <si>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</si>
  <si>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</si>
  <si>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</si>
  <si>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</si>
  <si>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</si>
  <si>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</si>
  <si>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</si>
  <si>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</si>
  <si>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</si>
  <si>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</si>
  <si>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</si>
  <si>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</si>
  <si>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</si>
  <si>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</si>
  <si>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</si>
  <si>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</si>
  <si>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</si>
  <si>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</si>
  <si>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</si>
  <si>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</si>
  <si>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</si>
  <si>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</si>
  <si>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</si>
  <si>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</si>
  <si>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</si>
  <si>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</si>
  <si>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</si>
  <si>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</si>
  <si>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</si>
  <si>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</si>
  <si>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</si>
  <si>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</si>
  <si>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</si>
  <si>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</si>
  <si>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</si>
  <si>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</si>
  <si>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</si>
  <si>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</si>
  <si>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</si>
  <si>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</si>
  <si>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</si>
  <si>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</si>
  <si>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</si>
  <si>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</si>
  <si>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</si>
  <si>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</si>
  <si>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</si>
  <si>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</si>
  <si>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</si>
  <si>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</si>
  <si>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</si>
  <si>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</si>
  <si>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</si>
  <si>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</si>
  <si>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</si>
  <si>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</si>
  <si>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</si>
  <si>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</si>
  <si>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</si>
  <si>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</si>
  <si>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</si>
  <si>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</si>
  <si>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</si>
  <si>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</si>
  <si>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</si>
  <si>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</si>
  <si>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</si>
  <si>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</si>
  <si>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</si>
  <si>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</si>
  <si>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</si>
  <si>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</si>
  <si>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</si>
  <si>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</si>
  <si>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</si>
  <si>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</si>
  <si>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</si>
  <si>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</si>
  <si>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</si>
  <si>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</si>
  <si>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</si>
  <si>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</si>
  <si>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</si>
  <si>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</si>
  <si>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</si>
  <si>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</si>
  <si>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</si>
  <si>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</si>
  <si>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</si>
  <si>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</si>
  <si>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</si>
  <si>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</si>
  <si>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</si>
  <si>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</si>
  <si>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</si>
  <si>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</si>
  <si>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</si>
  <si>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</si>
  <si>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</si>
  <si>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</si>
  <si>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</si>
  <si>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</si>
  <si>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</si>
  <si>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</si>
  <si>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</si>
  <si>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</si>
  <si>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</si>
  <si>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</si>
  <si>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</si>
  <si>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</si>
  <si>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</si>
  <si>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</si>
  <si>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</si>
  <si>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</si>
  <si>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</si>
  <si>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</si>
  <si>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</si>
  <si>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</si>
  <si>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</si>
  <si>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</si>
  <si>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</si>
  <si>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</si>
  <si>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</si>
  <si>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</si>
  <si>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</si>
  <si>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</si>
  <si>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</si>
  <si>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</si>
  <si>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</si>
  <si>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</si>
  <si>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</si>
  <si>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</si>
  <si>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</si>
  <si>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</si>
  <si>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</si>
  <si>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</si>
  <si>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</si>
  <si>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</si>
  <si>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</si>
  <si>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</si>
  <si>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</si>
  <si>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</si>
  <si>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</si>
  <si>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</si>
  <si>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</si>
  <si>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</si>
  <si>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</si>
  <si>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</si>
  <si>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</si>
  <si>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</si>
  <si>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</si>
  <si>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</si>
  <si>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</si>
  <si>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</si>
  <si>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</si>
  <si>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</si>
  <si>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</si>
  <si>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</si>
  <si>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</si>
  <si>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</si>
  <si>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</si>
  <si>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</si>
  <si>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</si>
  <si>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</si>
  <si>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</si>
  <si>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</si>
  <si>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</si>
  <si>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</si>
  <si>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</si>
  <si>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</si>
  <si>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</si>
  <si>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</si>
  <si>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</si>
  <si>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</si>
  <si>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</si>
  <si>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</si>
  <si>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</si>
  <si>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</si>
  <si>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</si>
  <si>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</si>
  <si>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</si>
  <si>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</si>
  <si>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</si>
  <si>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</si>
  <si>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</si>
  <si>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</si>
  <si>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</si>
  <si>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</si>
  <si>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</si>
  <si>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</si>
  <si>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</si>
  <si>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</si>
  <si>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</si>
  <si>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</si>
  <si>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</si>
  <si>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</si>
  <si>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</si>
  <si>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</si>
  <si>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</si>
  <si>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</si>
  <si>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</si>
  <si>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</si>
  <si>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</si>
  <si>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</si>
  <si>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</si>
  <si>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</si>
  <si>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</si>
  <si>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</si>
  <si>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</si>
  <si>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</si>
  <si>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</si>
  <si>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</si>
  <si>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</si>
  <si>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</si>
  <si>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</si>
  <si>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</si>
  <si>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</si>
  <si>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</si>
  <si>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</si>
  <si>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</si>
  <si>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</si>
  <si>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</si>
  <si>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</si>
  <si>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</si>
  <si>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</si>
  <si>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</si>
  <si>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</si>
  <si>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</si>
  <si>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</si>
  <si>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</si>
  <si>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</si>
  <si>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</si>
  <si>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</si>
  <si>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</si>
  <si>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</si>
  <si>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</si>
  <si>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</si>
  <si>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</si>
  <si>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</si>
  <si>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</si>
  <si>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</si>
  <si>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</si>
  <si>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</si>
  <si>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</si>
  <si>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</si>
  <si>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</si>
  <si>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</si>
  <si>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</si>
  <si>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</si>
  <si>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</si>
  <si>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</si>
  <si>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</si>
  <si>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</si>
  <si>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</si>
  <si>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</si>
  <si>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</si>
  <si>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</si>
  <si>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</si>
  <si>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</si>
  <si>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</si>
  <si>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</si>
  <si>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</si>
  <si>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</si>
  <si>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</si>
  <si>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</si>
  <si>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</si>
  <si>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</si>
  <si>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</si>
  <si>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</si>
  <si>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</si>
  <si>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</si>
  <si>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</si>
  <si>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</si>
  <si>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</si>
  <si>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</si>
  <si>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</si>
  <si>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</si>
  <si>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</si>
  <si>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</si>
  <si>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</si>
  <si>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</si>
  <si>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</si>
  <si>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</si>
  <si>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</si>
  <si>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</si>
  <si>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</si>
  <si>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</si>
  <si>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</si>
  <si>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</si>
  <si>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</si>
  <si>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</si>
  <si>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</si>
  <si>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</si>
  <si>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</si>
  <si>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</si>
  <si>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</si>
  <si>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</si>
  <si>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</si>
  <si>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</si>
  <si>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</si>
  <si>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</si>
  <si>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</si>
  <si>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</si>
  <si>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</si>
  <si>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</si>
  <si>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</si>
  <si>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</si>
  <si>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</si>
  <si>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</si>
  <si>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</si>
  <si>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</si>
  <si>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</si>
  <si>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</si>
  <si>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</si>
  <si>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</si>
  <si>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</si>
  <si>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</si>
  <si>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</si>
  <si>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</si>
  <si>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</si>
  <si>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</si>
  <si>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</si>
  <si>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</si>
  <si>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</si>
  <si>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</si>
  <si>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</si>
  <si>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</si>
  <si>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</si>
  <si>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</si>
  <si>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</si>
  <si>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</si>
  <si>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</si>
  <si>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</si>
  <si>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</si>
  <si>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</si>
  <si>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</si>
  <si>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</si>
  <si>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</si>
  <si>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</si>
  <si>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</si>
  <si>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</si>
  <si>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</si>
  <si>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</si>
  <si>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</si>
  <si>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</si>
  <si>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</si>
  <si>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</si>
  <si>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</si>
  <si>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</si>
  <si>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</si>
  <si>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</si>
  <si>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</si>
  <si>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</si>
  <si>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</si>
  <si>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</si>
  <si>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</si>
  <si>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</si>
  <si>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</si>
  <si>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</si>
  <si>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</si>
  <si>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</si>
  <si>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</si>
  <si>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</si>
  <si>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</si>
  <si>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</si>
  <si>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</si>
  <si>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</si>
  <si>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</si>
  <si>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</si>
  <si>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</si>
  <si>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</si>
  <si>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</si>
  <si>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</si>
  <si>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</si>
  <si>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</si>
  <si>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</si>
  <si>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</si>
  <si>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</si>
  <si>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</si>
  <si>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</si>
  <si>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</si>
  <si>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</si>
  <si>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</si>
  <si>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</si>
  <si>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</si>
  <si>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</si>
  <si>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</si>
  <si>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</si>
  <si>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</si>
  <si>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</si>
  <si>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</si>
  <si>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</si>
  <si>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</si>
  <si>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</si>
  <si>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</si>
  <si>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</si>
  <si>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</si>
  <si>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</si>
  <si>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</si>
  <si>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</si>
  <si>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</si>
  <si>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</si>
  <si>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</si>
  <si>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</si>
  <si>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</si>
  <si>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</si>
  <si>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</si>
  <si>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</si>
  <si>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</si>
  <si>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</si>
  <si>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</si>
  <si>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</si>
  <si>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</si>
  <si>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</si>
  <si>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</si>
  <si>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</si>
  <si>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</si>
  <si>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</si>
  <si>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</si>
  <si>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</si>
  <si>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</si>
  <si>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</si>
  <si>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</si>
  <si>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</si>
  <si>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</si>
  <si>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</si>
  <si>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</si>
  <si>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</si>
  <si>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</si>
  <si>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</si>
  <si>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</si>
  <si>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</si>
  <si>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</si>
  <si>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</si>
  <si>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</si>
  <si>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</si>
  <si>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</si>
  <si>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</si>
  <si>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</si>
  <si>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</si>
  <si>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</si>
  <si>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</si>
  <si>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</si>
  <si>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</si>
  <si>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</si>
  <si>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</si>
  <si>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</si>
  <si>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</si>
  <si>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</si>
  <si>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</si>
  <si>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</si>
  <si>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</si>
  <si>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</si>
  <si>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</si>
  <si>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</si>
  <si>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</si>
  <si>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</si>
  <si>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</si>
  <si>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</si>
  <si>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</si>
  <si>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</si>
  <si>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</si>
  <si>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</si>
  <si>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</si>
  <si>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</si>
  <si>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</si>
  <si>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</si>
  <si>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</si>
  <si>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</si>
  <si>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</si>
  <si>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</si>
  <si>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</si>
  <si>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</si>
  <si>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</si>
  <si>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</si>
  <si>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</si>
  <si>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</si>
  <si>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</si>
  <si>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</si>
  <si>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</si>
  <si>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</si>
  <si>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</si>
  <si>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</si>
  <si>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</si>
  <si>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</si>
  <si>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</si>
  <si>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</si>
  <si>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</si>
  <si>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</si>
  <si>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</si>
  <si>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</si>
  <si>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</si>
  <si>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</si>
  <si>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</si>
  <si>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</si>
  <si>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</si>
  <si>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</si>
  <si>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</si>
  <si>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</si>
  <si>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</si>
  <si>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</si>
  <si>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</si>
  <si>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</si>
  <si>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</si>
  <si>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</si>
  <si>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</si>
  <si>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</si>
  <si>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</si>
  <si>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</si>
  <si>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</si>
  <si>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</si>
  <si>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</si>
  <si>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</si>
  <si>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</si>
  <si>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</si>
  <si>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</si>
  <si>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</si>
  <si>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</si>
  <si>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</si>
  <si>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</si>
  <si>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</si>
  <si>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</si>
  <si>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</si>
  <si>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</si>
  <si>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</si>
  <si>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</si>
  <si>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</si>
  <si>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</si>
  <si>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</si>
  <si>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</si>
  <si>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</si>
  <si>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</si>
  <si>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</si>
  <si>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</si>
  <si>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</si>
  <si>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</si>
  <si>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</si>
  <si>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</si>
  <si>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</si>
  <si>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</si>
  <si>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</si>
  <si>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</si>
  <si>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</si>
  <si>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</si>
  <si>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</si>
  <si>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</si>
  <si>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</si>
  <si>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</si>
  <si>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</si>
  <si>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</si>
  <si>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</si>
  <si>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</si>
  <si>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</si>
  <si>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</si>
  <si>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</si>
  <si>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</si>
  <si>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</si>
  <si>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</si>
  <si>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</si>
  <si>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</si>
  <si>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</si>
  <si>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</si>
  <si>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</si>
  <si>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</si>
  <si>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</si>
  <si>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</si>
  <si>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</si>
  <si>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</si>
  <si>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</si>
  <si>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</si>
  <si>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</si>
  <si>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</si>
  <si>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</si>
  <si>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</si>
  <si>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</si>
  <si>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</si>
  <si>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</si>
  <si>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</si>
  <si>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</si>
  <si>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</si>
  <si>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</si>
  <si>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</si>
  <si>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</si>
  <si>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</si>
  <si>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</si>
  <si>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</si>
  <si>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</si>
  <si>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</si>
  <si>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</si>
  <si>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</si>
  <si>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</si>
  <si>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</si>
  <si>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</si>
  <si>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</si>
  <si>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</si>
  <si>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</si>
  <si>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</si>
  <si>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</si>
  <si>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</si>
  <si>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</si>
  <si>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</si>
  <si>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</si>
  <si>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</si>
  <si>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</si>
  <si>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</si>
  <si>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</si>
  <si>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</si>
  <si>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</si>
  <si>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</si>
  <si>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</si>
  <si>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</si>
  <si>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</si>
  <si>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</si>
  <si>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</si>
  <si>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</si>
  <si>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</si>
  <si>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</si>
  <si>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</si>
  <si>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</si>
  <si>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</si>
  <si>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</si>
  <si>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</si>
  <si>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</si>
  <si>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</si>
  <si>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</si>
  <si>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</si>
  <si>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</si>
  <si>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</si>
  <si>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</si>
  <si>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</si>
  <si>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</si>
  <si>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</si>
  <si>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</si>
  <si>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</si>
  <si>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</si>
  <si>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</si>
  <si>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</si>
  <si>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</si>
  <si>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</si>
  <si>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</si>
  <si>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</si>
  <si>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</si>
  <si>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</si>
  <si>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</si>
  <si>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</si>
  <si>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</si>
  <si>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</si>
  <si>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</si>
  <si>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</si>
  <si>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</si>
  <si>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</si>
  <si>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</si>
  <si>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</si>
  <si>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</si>
  <si>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</si>
  <si>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</si>
  <si>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</si>
  <si>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</si>
  <si>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</si>
  <si>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</si>
  <si>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</si>
  <si>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</si>
  <si>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</si>
  <si>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</si>
  <si>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</si>
  <si>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</si>
  <si>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</si>
  <si>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</si>
  <si>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</si>
  <si>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</si>
  <si>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</si>
  <si>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</si>
  <si>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</si>
  <si>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</si>
  <si>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</si>
  <si>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</si>
  <si>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</si>
  <si>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</si>
  <si>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</si>
  <si>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</si>
  <si>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</si>
  <si>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</si>
  <si>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</si>
  <si>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</si>
  <si>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</si>
  <si>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</si>
  <si>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</si>
  <si>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</si>
  <si>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</si>
  <si>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</si>
  <si>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</si>
  <si>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</si>
  <si>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</si>
  <si>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</si>
  <si>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</si>
  <si>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</si>
  <si>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</si>
  <si>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</si>
  <si>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</si>
  <si>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</si>
  <si>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</si>
  <si>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</si>
  <si>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</si>
  <si>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</si>
  <si>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</si>
  <si>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</si>
  <si>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</si>
  <si>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</si>
  <si>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</si>
  <si>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</si>
  <si>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</si>
  <si>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</si>
  <si>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</si>
  <si>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</si>
  <si>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</si>
  <si>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</si>
  <si>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</si>
  <si>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</si>
  <si>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</si>
  <si>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</si>
  <si>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</si>
  <si>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</si>
  <si>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</si>
  <si>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</si>
  <si>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</si>
  <si>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</si>
  <si>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</si>
  <si>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</si>
  <si>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</si>
  <si>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</si>
  <si>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</si>
  <si>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</si>
  <si>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</si>
  <si>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</si>
  <si>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</si>
  <si>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</si>
  <si>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</si>
  <si>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</si>
  <si>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</si>
  <si>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</si>
  <si>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</si>
  <si>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</si>
  <si>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</si>
  <si>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</si>
  <si>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</si>
  <si>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</si>
  <si>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</si>
  <si>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</si>
  <si>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</si>
  <si>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</si>
  <si>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</si>
  <si>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</si>
  <si>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</si>
  <si>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</si>
  <si>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</si>
  <si>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</si>
  <si>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</si>
  <si>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</si>
  <si>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</si>
  <si>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</si>
  <si>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</si>
  <si>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</si>
  <si>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</si>
  <si>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</si>
  <si>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</si>
  <si>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</si>
  <si>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</si>
  <si>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</si>
  <si>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</si>
  <si>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</si>
  <si>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</si>
  <si>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</si>
  <si>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</si>
  <si>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</si>
  <si>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</si>
  <si>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</si>
  <si>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</si>
  <si>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</si>
  <si>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</si>
  <si>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</si>
  <si>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</si>
  <si>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</si>
  <si>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</si>
  <si>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</si>
  <si>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</si>
  <si>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</si>
  <si>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</si>
  <si>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</si>
  <si>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</si>
  <si>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</si>
  <si>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</si>
  <si>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</si>
  <si>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</si>
  <si>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</si>
  <si>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</si>
  <si>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</si>
  <si>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</si>
  <si>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</si>
  <si>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</si>
  <si>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</si>
  <si>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</si>
  <si>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</si>
  <si>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</si>
  <si>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</si>
  <si>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</si>
  <si>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</si>
  <si>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</si>
  <si>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</si>
  <si>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</si>
  <si>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</si>
  <si>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</si>
  <si>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</si>
  <si>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</si>
  <si>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</si>
  <si>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</si>
  <si>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</si>
  <si>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</si>
  <si>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</si>
  <si>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</si>
  <si>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</si>
  <si>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</si>
  <si>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</si>
  <si>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</si>
  <si>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</si>
  <si>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</si>
  <si>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</si>
  <si>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</si>
  <si>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</si>
  <si>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</si>
  <si>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</si>
  <si>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</si>
  <si>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</si>
  <si>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</si>
  <si>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</si>
  <si>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</si>
  <si>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</si>
  <si>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</si>
  <si>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</si>
  <si>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</si>
  <si>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</si>
  <si>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</si>
  <si>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</si>
  <si>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</si>
  <si>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</si>
  <si>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</si>
  <si>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</si>
  <si>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</si>
  <si>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</si>
  <si>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</si>
  <si>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</si>
  <si>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</si>
  <si>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</si>
  <si>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</si>
  <si>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</si>
  <si>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</si>
  <si>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</si>
  <si>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</si>
  <si>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</si>
  <si>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</si>
  <si>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</si>
  <si>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</si>
  <si>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</si>
  <si>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</si>
  <si>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</si>
  <si>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</si>
  <si>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</si>
  <si>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</si>
  <si>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</si>
  <si>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</si>
  <si>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</si>
  <si>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</si>
  <si>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</si>
  <si>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</si>
  <si>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</si>
  <si>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</si>
  <si>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</si>
  <si>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</si>
  <si>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</si>
  <si>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</si>
  <si>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</si>
  <si>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</si>
  <si>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</si>
  <si>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</si>
  <si>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</si>
  <si>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</si>
  <si>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</si>
  <si>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</si>
  <si>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</si>
  <si>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</si>
  <si>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</si>
  <si>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</si>
  <si>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</si>
  <si>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</si>
  <si>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</si>
  <si>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</si>
  <si>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</si>
  <si>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</si>
  <si>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</si>
  <si>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</si>
  <si>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</si>
  <si>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</si>
  <si>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</si>
  <si>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</si>
  <si>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</si>
  <si>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</si>
  <si>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</si>
  <si>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</si>
  <si>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</si>
  <si>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</si>
  <si>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</si>
  <si>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</si>
  <si>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</si>
  <si>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</si>
  <si>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</si>
  <si>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</si>
  <si>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</si>
  <si>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</si>
  <si>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</si>
  <si>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</si>
  <si>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</si>
  <si>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</si>
  <si>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</si>
  <si>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</si>
  <si>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</si>
  <si>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</si>
  <si>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</si>
  <si>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</si>
  <si>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</si>
  <si>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</si>
  <si>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</si>
  <si>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</si>
  <si>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</si>
  <si>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</si>
  <si>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</si>
  <si>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</si>
  <si>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</si>
  <si>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</si>
  <si>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</si>
  <si>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</si>
  <si>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</si>
  <si>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</si>
  <si>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</si>
  <si>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</si>
  <si>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</si>
  <si>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</si>
  <si>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</si>
  <si>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</si>
  <si>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</si>
  <si>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</si>
  <si>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</si>
  <si>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</si>
  <si>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</si>
  <si>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</si>
  <si>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</si>
  <si>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</si>
  <si>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</si>
  <si>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</si>
  <si>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</si>
  <si>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</si>
  <si>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</si>
  <si>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</si>
  <si>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</si>
  <si>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</si>
  <si>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</si>
  <si>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</si>
  <si>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</si>
  <si>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</si>
  <si>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</si>
  <si>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</si>
  <si>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</si>
  <si>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</si>
  <si>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</si>
  <si>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</si>
  <si>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</si>
  <si>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</si>
  <si>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</si>
  <si>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</si>
  <si>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</si>
  <si>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</si>
  <si>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</si>
  <si>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</si>
  <si>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</si>
  <si>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</si>
  <si>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</si>
  <si>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</si>
  <si>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</si>
  <si>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</si>
  <si>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</si>
  <si>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</si>
  <si>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</si>
  <si>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</si>
  <si>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</si>
  <si>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</si>
  <si>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</si>
  <si>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</si>
  <si>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</si>
  <si>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</si>
  <si>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</si>
  <si>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</si>
  <si>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</si>
  <si>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</si>
  <si>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</si>
  <si>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</si>
  <si>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</si>
  <si>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</si>
  <si>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</si>
  <si>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</si>
  <si>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</si>
  <si>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</si>
  <si>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</si>
  <si>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</si>
  <si>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</si>
  <si>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</si>
  <si>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</si>
  <si>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</si>
  <si>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</si>
  <si>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</si>
  <si>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</si>
  <si>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</si>
  <si>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</si>
  <si>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</si>
  <si>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</si>
  <si>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</si>
  <si>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</si>
  <si>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</si>
  <si>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</si>
  <si>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</si>
  <si>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</si>
  <si>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</si>
  <si>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</si>
  <si>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</si>
  <si>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</si>
  <si>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</si>
  <si>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</si>
  <si>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</si>
  <si>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</si>
  <si>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</si>
  <si>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</si>
  <si>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</si>
  <si>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</si>
  <si>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</si>
  <si>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</si>
  <si>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</si>
  <si>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</si>
  <si>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</si>
  <si>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</si>
  <si>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</si>
  <si>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</si>
  <si>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</si>
  <si>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</si>
  <si>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</si>
  <si>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</si>
  <si>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</si>
  <si>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</si>
  <si>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</si>
  <si>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</si>
  <si>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</si>
  <si>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</si>
  <si>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</si>
  <si>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</si>
  <si>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</si>
  <si>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</si>
  <si>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</si>
  <si>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</si>
  <si>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</si>
  <si>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</si>
  <si>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</si>
  <si>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</si>
  <si>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</si>
  <si>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</si>
  <si>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</si>
  <si>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</si>
  <si>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</si>
  <si>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</si>
  <si>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</si>
  <si>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</si>
  <si>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</si>
  <si>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</si>
  <si>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</si>
  <si>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</si>
  <si>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</si>
  <si>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</si>
  <si>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</si>
  <si>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</si>
  <si>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</si>
  <si>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</si>
  <si>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</si>
  <si>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</si>
  <si>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</si>
  <si>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</si>
  <si>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</si>
  <si>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</si>
  <si>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</si>
  <si>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</si>
  <si>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</si>
  <si>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</si>
  <si>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</si>
  <si>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</si>
  <si>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</si>
  <si>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</si>
  <si>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</si>
  <si>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</si>
  <si>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</si>
  <si>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</si>
  <si>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</si>
  <si>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</si>
  <si>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</si>
  <si>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</si>
  <si>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</si>
  <si>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</si>
  <si>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</si>
  <si>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</si>
  <si>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</si>
  <si>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</si>
  <si>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</si>
  <si>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</si>
  <si>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</si>
  <si>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</si>
  <si>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</si>
  <si>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</si>
  <si>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</si>
  <si>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</si>
  <si>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</si>
  <si>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</si>
  <si>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</si>
  <si>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</si>
  <si>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</si>
  <si>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</si>
  <si>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</si>
  <si>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</si>
  <si>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</si>
  <si>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</si>
  <si>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</si>
  <si>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</si>
  <si>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</si>
  <si>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</si>
  <si>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</si>
  <si>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</si>
  <si>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</si>
  <si>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</si>
  <si>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</si>
  <si>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</si>
  <si>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</si>
  <si>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</si>
  <si>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</si>
  <si>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</si>
  <si>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</si>
  <si>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</si>
  <si>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</si>
  <si>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</si>
  <si>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</si>
  <si>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</si>
  <si>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</si>
  <si>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</si>
  <si>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</si>
  <si>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</si>
  <si>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</si>
  <si>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</si>
  <si>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</si>
  <si>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</si>
  <si>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</si>
  <si>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</si>
  <si>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</si>
  <si>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</si>
  <si>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</si>
  <si>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</si>
  <si>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</si>
  <si>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</si>
  <si>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</si>
  <si>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</si>
  <si>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</si>
  <si>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</si>
  <si>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</si>
  <si>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</si>
  <si>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</si>
  <si>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</si>
  <si>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</si>
  <si>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</si>
  <si>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</si>
  <si>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</si>
  <si>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</si>
  <si>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</si>
  <si>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</si>
  <si>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</si>
  <si>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</si>
  <si>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</si>
  <si>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</si>
  <si>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</si>
  <si>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</si>
  <si>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</si>
  <si>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</si>
  <si>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</si>
  <si>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</si>
  <si>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</si>
  <si>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</si>
  <si>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</si>
  <si>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</si>
  <si>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</si>
  <si>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</si>
  <si>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</si>
  <si>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</si>
  <si>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</si>
  <si>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</si>
  <si>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</si>
  <si>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</si>
  <si>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</si>
  <si>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</si>
  <si>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</si>
  <si>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</si>
  <si>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</si>
  <si>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</si>
  <si>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</si>
  <si>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</si>
  <si>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</si>
  <si>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</si>
  <si>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</si>
  <si>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</si>
  <si>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</si>
  <si>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</si>
  <si>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</si>
  <si>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</si>
  <si>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</si>
  <si>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</si>
  <si>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</si>
  <si>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</si>
  <si>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</si>
  <si>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</si>
  <si>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</si>
  <si>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</si>
  <si>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</si>
  <si>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</si>
  <si>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</si>
  <si>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</si>
  <si>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</si>
  <si>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</si>
  <si>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</si>
  <si>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</si>
  <si>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</si>
  <si>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</si>
  <si>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</si>
  <si>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</si>
  <si>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</si>
  <si>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</si>
  <si>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</si>
  <si>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</si>
  <si>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</si>
  <si>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</si>
  <si>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</si>
  <si>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</si>
  <si>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</si>
  <si>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</si>
  <si>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</si>
  <si>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</si>
  <si>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</si>
  <si>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</si>
  <si>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</si>
  <si>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</si>
  <si>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</si>
  <si>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</si>
  <si>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</si>
  <si>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</si>
  <si>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</si>
  <si>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</si>
  <si>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</si>
  <si>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</si>
  <si>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</si>
  <si>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</si>
  <si>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</si>
  <si>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</si>
  <si>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</si>
  <si>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</si>
  <si>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</si>
  <si>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</si>
  <si>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</si>
  <si>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</si>
  <si>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</si>
  <si>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</si>
  <si>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</si>
  <si>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</si>
  <si>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</si>
  <si>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</si>
  <si>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</si>
  <si>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</si>
  <si>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</si>
  <si>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</si>
  <si>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</si>
  <si>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</si>
  <si>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</si>
  <si>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</si>
  <si>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</si>
  <si>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</si>
  <si>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</si>
  <si>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</si>
  <si>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</si>
  <si>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</si>
  <si>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</si>
  <si>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</si>
  <si>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</si>
  <si>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</si>
  <si>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</si>
  <si>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</si>
  <si>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</si>
  <si>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</si>
  <si>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</si>
  <si>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</si>
  <si>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</si>
  <si>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</si>
  <si>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</si>
  <si>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</si>
  <si>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</si>
  <si>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</si>
  <si>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</si>
  <si>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</si>
  <si>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</si>
  <si>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</si>
  <si>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</si>
  <si>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</si>
  <si>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</si>
  <si>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</si>
  <si>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</si>
  <si>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</si>
  <si>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</si>
  <si>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</si>
  <si>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</si>
  <si>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</si>
  <si>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</si>
  <si>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</si>
  <si>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</si>
  <si>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</si>
  <si>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</si>
  <si>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</si>
  <si>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</si>
  <si>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</si>
  <si>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</si>
  <si>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</si>
  <si>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</si>
  <si>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</si>
  <si>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</si>
  <si>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</si>
  <si>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</si>
  <si>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</si>
  <si>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</si>
  <si>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</si>
  <si>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</si>
  <si>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</si>
  <si>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</si>
  <si>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</si>
  <si>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</si>
  <si>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</si>
  <si>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</si>
  <si>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</si>
  <si>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</si>
  <si>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</si>
  <si>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</si>
  <si>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</si>
  <si>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</si>
  <si>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</si>
  <si>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</si>
  <si>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</si>
  <si>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</si>
  <si>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</si>
  <si>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</si>
  <si>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</si>
  <si>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</si>
  <si>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</si>
  <si>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</si>
  <si>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</si>
  <si>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</si>
  <si>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</si>
  <si>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</si>
  <si>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</si>
  <si>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</si>
  <si>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</si>
  <si>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</si>
  <si>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</si>
  <si>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</si>
  <si>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</si>
  <si>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</si>
  <si>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</si>
  <si>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</si>
  <si>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</si>
  <si>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</si>
  <si>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</si>
  <si>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</si>
  <si>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</si>
  <si>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</si>
  <si>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</si>
  <si>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</si>
  <si>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</si>
  <si>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</si>
  <si>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</si>
  <si>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</si>
  <si>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</si>
  <si>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</si>
  <si>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</si>
  <si>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</si>
  <si>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</si>
  <si>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</si>
  <si>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</si>
  <si>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</si>
  <si>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</si>
  <si>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</si>
  <si>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</si>
  <si>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</si>
  <si>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</si>
  <si>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</si>
  <si>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</si>
  <si>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</si>
  <si>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</si>
  <si>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</si>
  <si>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</si>
  <si>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</si>
  <si>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</si>
  <si>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</si>
  <si>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</si>
  <si>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</si>
  <si>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</si>
  <si>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</si>
  <si>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</si>
  <si>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</si>
  <si>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</si>
  <si>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</si>
  <si>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</si>
  <si>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</si>
  <si>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</si>
  <si>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</si>
  <si>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</si>
  <si>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</si>
  <si>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</si>
  <si>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</si>
  <si>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</si>
  <si>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</si>
  <si>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</si>
  <si>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</si>
  <si>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</si>
  <si>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</si>
  <si>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</si>
  <si>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</si>
  <si>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</si>
  <si>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</si>
  <si>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</si>
  <si>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</si>
  <si>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</si>
  <si>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</si>
  <si>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</si>
  <si>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</si>
  <si>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</si>
  <si>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</si>
  <si>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</si>
  <si>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</si>
  <si>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</si>
  <si>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</si>
  <si>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</si>
  <si>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</si>
  <si>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</si>
  <si>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</si>
  <si>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</si>
  <si>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</si>
  <si>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</si>
  <si>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</si>
  <si>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</si>
  <si>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</si>
  <si>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</si>
  <si>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</si>
  <si>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</si>
  <si>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</si>
  <si>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</si>
  <si>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</si>
  <si>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</si>
  <si>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</si>
  <si>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</si>
  <si>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</si>
  <si>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</si>
  <si>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</si>
  <si>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</si>
  <si>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</si>
  <si>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</si>
  <si>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</si>
  <si>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</si>
  <si>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</si>
  <si>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</si>
  <si>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</si>
  <si>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</si>
  <si>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</si>
  <si>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</si>
  <si>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</si>
  <si>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</si>
  <si>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</si>
  <si>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</si>
  <si>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</si>
  <si>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</si>
  <si>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</si>
  <si>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</si>
  <si>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</si>
  <si>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</si>
  <si>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</si>
  <si>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</si>
  <si>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</si>
  <si>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</si>
  <si>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</si>
  <si>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</si>
  <si>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</si>
  <si>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</si>
  <si>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</si>
  <si>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</si>
  <si>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</si>
  <si>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</si>
  <si>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</si>
  <si>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</si>
  <si>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</si>
  <si>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</si>
  <si>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</si>
  <si>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</si>
  <si>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</si>
  <si>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</si>
  <si>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</si>
  <si>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</si>
  <si>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</si>
  <si>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</si>
  <si>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</si>
  <si>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</si>
  <si>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</si>
  <si>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</si>
  <si>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</si>
  <si>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</si>
  <si>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</si>
  <si>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</si>
  <si>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</si>
  <si>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</si>
  <si>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</si>
  <si>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</si>
  <si>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</si>
  <si>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</si>
  <si>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</si>
  <si>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</si>
  <si>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</si>
  <si>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</si>
  <si>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</si>
  <si>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</si>
  <si>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</si>
  <si>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</si>
  <si>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</si>
  <si>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</si>
  <si>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</si>
  <si>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</si>
  <si>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</si>
  <si>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</si>
  <si>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</si>
  <si>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</si>
  <si>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</si>
  <si>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</si>
  <si>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</si>
  <si>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</si>
  <si>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</si>
  <si>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</si>
  <si>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</si>
  <si>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</si>
  <si>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</si>
  <si>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</si>
  <si>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</si>
  <si>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</si>
  <si>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</si>
  <si>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</si>
  <si>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</si>
  <si>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</si>
  <si>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</si>
  <si>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</si>
  <si>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</si>
  <si>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</si>
  <si>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</si>
  <si>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</si>
  <si>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</si>
  <si>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</si>
  <si>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</si>
  <si>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</si>
  <si>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</si>
  <si>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</si>
  <si>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</si>
  <si>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</si>
  <si>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</si>
  <si>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</si>
  <si>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</si>
  <si>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</si>
  <si>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</si>
  <si>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</si>
  <si>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</si>
  <si>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</si>
  <si>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</si>
  <si>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</si>
  <si>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</si>
  <si>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</si>
  <si>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</si>
  <si>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</si>
  <si>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</si>
  <si>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</si>
  <si>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</si>
  <si>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</si>
  <si>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</si>
  <si>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</si>
  <si>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</si>
  <si>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</si>
  <si>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</si>
  <si>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</si>
  <si>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</si>
  <si>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</si>
  <si>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</si>
  <si>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</si>
  <si>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</si>
  <si>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</si>
  <si>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</si>
  <si>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</si>
  <si>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</si>
  <si>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</si>
  <si>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</si>
  <si>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</si>
  <si>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</si>
  <si>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</si>
  <si>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</si>
  <si>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</si>
  <si>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</si>
  <si>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</si>
  <si>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</si>
  <si>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</si>
  <si>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</si>
  <si>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</si>
  <si>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</si>
  <si>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</si>
  <si>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</si>
  <si>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</si>
  <si>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</si>
  <si>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</si>
  <si>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</si>
  <si>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</si>
  <si>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</si>
  <si>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</si>
  <si>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</si>
  <si>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</si>
  <si>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</si>
  <si>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</si>
  <si>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</si>
  <si>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</si>
  <si>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</si>
  <si>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</si>
  <si>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</si>
  <si>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</si>
  <si>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</si>
  <si>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</si>
  <si>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</si>
  <si>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</si>
  <si>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</si>
  <si>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</si>
  <si>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</si>
  <si>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</si>
  <si>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</si>
  <si>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</si>
  <si>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</si>
  <si>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</si>
  <si>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</si>
  <si>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</si>
  <si>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</si>
  <si>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</si>
  <si>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</si>
  <si>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</si>
  <si>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</si>
  <si>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</si>
  <si>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</si>
  <si>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</si>
  <si>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</si>
  <si>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</si>
  <si>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</si>
  <si>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</si>
  <si>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</si>
  <si>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</si>
  <si>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</si>
  <si>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</si>
  <si>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</si>
  <si>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</si>
  <si>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</si>
  <si>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</si>
  <si>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</si>
  <si>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</si>
  <si>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</si>
  <si>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</si>
  <si>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</si>
  <si>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</si>
  <si>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</si>
  <si>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</si>
  <si>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</si>
  <si>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</si>
  <si>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</si>
  <si>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</si>
  <si>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</si>
  <si>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</si>
  <si>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</si>
  <si>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</si>
  <si>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</si>
  <si>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</si>
  <si>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</si>
  <si>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</si>
  <si>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</si>
  <si>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</si>
  <si>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</si>
  <si>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</si>
  <si>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</si>
  <si>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</si>
  <si>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</si>
  <si>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</si>
  <si>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</si>
  <si>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</si>
  <si>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</si>
  <si>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</si>
  <si>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</si>
  <si>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</si>
  <si>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</si>
  <si>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</si>
  <si>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</si>
  <si>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</si>
  <si>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</si>
  <si>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</si>
  <si>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</si>
  <si>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</si>
  <si>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</si>
  <si>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</si>
  <si>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</si>
  <si>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</si>
  <si>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</si>
  <si>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</si>
  <si>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</si>
  <si>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</si>
  <si>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</si>
  <si>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</si>
  <si>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</si>
  <si>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</si>
  <si>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</si>
  <si>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</si>
  <si>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</si>
  <si>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</si>
  <si>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</si>
  <si>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</si>
  <si>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</si>
  <si>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</si>
  <si>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</si>
  <si>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</si>
  <si>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</si>
  <si>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</si>
  <si>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</si>
  <si>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</si>
  <si>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</si>
  <si>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</si>
  <si>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</si>
  <si>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</si>
  <si>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</si>
  <si>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</si>
  <si>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</si>
  <si>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</si>
  <si>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</si>
  <si>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</si>
  <si>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</si>
  <si>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</si>
  <si>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</si>
  <si>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</si>
  <si>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</si>
  <si>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</si>
  <si>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</si>
  <si>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</si>
  <si>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</si>
  <si>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</si>
  <si>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</si>
  <si>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</si>
  <si>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</si>
  <si>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</si>
  <si>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</si>
  <si>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</si>
  <si>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</si>
  <si>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</si>
  <si>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</si>
  <si>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</si>
  <si>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</si>
  <si>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</si>
  <si>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</si>
  <si>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</si>
  <si>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</si>
  <si>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</si>
  <si>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</si>
  <si>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</si>
  <si>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</si>
  <si>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</si>
  <si>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</si>
  <si>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</si>
  <si>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</si>
  <si>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</si>
  <si>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</si>
  <si>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</si>
  <si>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</si>
  <si>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</si>
  <si>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</si>
  <si>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</si>
  <si>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</si>
  <si>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</si>
  <si>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</si>
  <si>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</si>
  <si>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</si>
  <si>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</si>
  <si>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</si>
  <si>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</si>
  <si>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</si>
  <si>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</si>
  <si>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</si>
  <si>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</si>
  <si>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</si>
  <si>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</si>
  <si>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</si>
  <si>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</si>
  <si>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</si>
  <si>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</si>
  <si>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</si>
  <si>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</si>
  <si>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</si>
  <si>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</si>
  <si>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</si>
  <si>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</si>
  <si>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</si>
  <si>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</si>
  <si>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</si>
  <si>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</si>
  <si>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</si>
  <si>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</si>
  <si>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</si>
  <si>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</si>
  <si>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</si>
  <si>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</si>
  <si>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</si>
  <si>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</si>
  <si>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</si>
  <si>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</si>
  <si>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</si>
  <si>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</si>
  <si>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</si>
  <si>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</si>
  <si>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</si>
  <si>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</si>
  <si>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</si>
  <si>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</si>
  <si>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</si>
  <si>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</si>
  <si>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</si>
  <si>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</si>
  <si>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</si>
  <si>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</si>
  <si>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</si>
  <si>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</si>
  <si>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</si>
  <si>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</si>
  <si>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</si>
  <si>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</si>
  <si>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</si>
  <si>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</si>
  <si>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</si>
  <si>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</si>
  <si>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</si>
  <si>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</si>
  <si>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</si>
  <si>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</si>
  <si>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</si>
  <si>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</si>
  <si>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</si>
  <si>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</si>
  <si>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</si>
  <si>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</si>
  <si>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</si>
  <si>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</si>
  <si>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</si>
  <si>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</si>
  <si>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</si>
  <si>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</si>
  <si>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</si>
  <si>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</si>
  <si>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</si>
  <si>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</si>
  <si>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</si>
  <si>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</si>
  <si>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</si>
  <si>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</si>
  <si>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</si>
  <si>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</si>
  <si>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</si>
  <si>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</si>
  <si>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</si>
  <si>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</si>
  <si>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</si>
  <si>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</si>
  <si>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</si>
  <si>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</si>
  <si>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</si>
  <si>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</si>
  <si>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</si>
  <si>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</si>
  <si>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</si>
  <si>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</si>
  <si>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</si>
  <si>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</si>
  <si>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</si>
  <si>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</si>
  <si>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</si>
  <si>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</si>
  <si>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</si>
  <si>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</si>
  <si>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</si>
  <si>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</si>
  <si>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</si>
  <si>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</si>
  <si>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</si>
  <si>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</si>
  <si>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</si>
  <si>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</si>
  <si>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</si>
  <si>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</si>
  <si>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</si>
  <si>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</si>
  <si>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</si>
  <si>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</si>
  <si>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</si>
  <si>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</si>
  <si>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</si>
  <si>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</si>
  <si>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</si>
  <si>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</si>
  <si>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</si>
  <si>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</si>
  <si>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</si>
  <si>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</si>
  <si>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</si>
  <si>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</si>
  <si>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</si>
  <si>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</si>
  <si>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</si>
  <si>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</si>
  <si>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</si>
  <si>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</si>
  <si>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</si>
  <si>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</si>
  <si>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</si>
  <si>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</si>
  <si>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</si>
  <si>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</si>
  <si>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</si>
  <si>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</si>
  <si>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</si>
  <si>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</si>
  <si>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</si>
  <si>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</si>
  <si>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</si>
  <si>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</si>
  <si>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</si>
  <si>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</si>
  <si>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</si>
  <si>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</si>
  <si>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</si>
  <si>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</si>
  <si>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</si>
  <si>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</si>
  <si>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</si>
  <si>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</si>
  <si>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</si>
  <si>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</si>
  <si>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</si>
  <si>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</si>
  <si>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</si>
  <si>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</si>
  <si>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</si>
  <si>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</si>
  <si>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</si>
  <si>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</si>
  <si>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</si>
  <si>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</si>
  <si>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</si>
  <si>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</si>
  <si>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</si>
  <si>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</si>
  <si>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</si>
  <si>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</si>
  <si>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</si>
  <si>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</si>
  <si>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</si>
  <si>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</si>
  <si>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</si>
  <si>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</si>
  <si>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</si>
  <si>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</si>
  <si>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</si>
  <si>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</si>
  <si>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</si>
  <si>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</si>
  <si>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</si>
  <si>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</si>
  <si>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</si>
  <si>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</si>
  <si>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</si>
  <si>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</si>
  <si>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</si>
  <si>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</si>
  <si>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</si>
  <si>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</si>
  <si>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</si>
  <si>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</si>
  <si>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</si>
  <si>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</si>
  <si>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</si>
  <si>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</si>
  <si>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</si>
  <si>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</si>
  <si>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</si>
  <si>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</si>
  <si>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</si>
  <si>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</si>
  <si>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</si>
  <si>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</si>
  <si>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</si>
  <si>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</si>
  <si>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</si>
  <si>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</si>
  <si>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</si>
  <si>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</si>
  <si>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</si>
  <si>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</si>
  <si>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</si>
  <si>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</si>
  <si>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</si>
  <si>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</si>
  <si>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</si>
  <si>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</si>
  <si>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</si>
  <si>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</si>
  <si>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</si>
  <si>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</si>
  <si>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</si>
  <si>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</si>
  <si>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</si>
  <si>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</si>
  <si>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</si>
  <si>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</si>
  <si>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</si>
  <si>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</si>
  <si>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</si>
  <si>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</si>
  <si>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</si>
  <si>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</si>
  <si>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</si>
  <si>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</si>
  <si>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</si>
  <si>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</si>
  <si>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</si>
  <si>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</si>
  <si>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</si>
  <si>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</si>
  <si>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</si>
  <si>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</si>
  <si>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</si>
  <si>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</si>
  <si>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</si>
  <si>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</si>
  <si>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</si>
  <si>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</si>
  <si>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</si>
  <si>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</si>
  <si>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</si>
  <si>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</si>
  <si>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</si>
  <si>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</si>
  <si>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</si>
  <si>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</si>
  <si>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</si>
  <si>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</si>
  <si>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</si>
  <si>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</si>
  <si>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</si>
  <si>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</si>
  <si>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</si>
  <si>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</si>
  <si>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</si>
  <si>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</si>
  <si>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</si>
  <si>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</si>
  <si>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</si>
  <si>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</si>
  <si>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</si>
  <si>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</si>
  <si>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</si>
  <si>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</si>
  <si>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</si>
  <si>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</si>
  <si>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</si>
  <si>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</si>
  <si>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</si>
  <si>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</si>
  <si>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</si>
  <si>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</si>
  <si>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</si>
  <si>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</si>
  <si>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</si>
  <si>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</si>
  <si>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</si>
  <si>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</si>
  <si>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</si>
  <si>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</si>
  <si>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</si>
  <si>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</si>
  <si>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</si>
  <si>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</si>
  <si>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</si>
  <si>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</si>
  <si>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</si>
  <si>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</si>
  <si>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</si>
  <si>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</si>
  <si>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</si>
  <si>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</si>
  <si>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</si>
  <si>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</si>
  <si>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</si>
  <si>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</si>
  <si>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</si>
  <si>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</si>
  <si>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</si>
  <si>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</si>
  <si>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</si>
  <si>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</si>
  <si>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</si>
  <si>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</si>
  <si>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</si>
  <si>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</si>
  <si>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</si>
  <si>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</si>
  <si>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</si>
  <si>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</si>
  <si>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</si>
  <si>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</si>
  <si>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</si>
  <si>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</si>
  <si>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</si>
  <si>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</si>
  <si>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</si>
  <si>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</si>
  <si>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</si>
  <si>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</si>
  <si>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</si>
  <si>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</si>
  <si>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</si>
  <si>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</si>
  <si>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</si>
  <si>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</si>
  <si>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</si>
  <si>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</si>
  <si>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</si>
  <si>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</si>
  <si>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</si>
  <si>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</si>
  <si>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</si>
  <si>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</si>
  <si>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</si>
  <si>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</si>
  <si>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</si>
  <si>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</si>
  <si>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</si>
  <si>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</si>
  <si>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</si>
  <si>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</si>
  <si>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</si>
  <si>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</si>
  <si>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</si>
  <si>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</si>
  <si>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</si>
  <si>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</si>
  <si>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</si>
  <si>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</si>
  <si>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</si>
  <si>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</si>
  <si>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</si>
  <si>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</si>
  <si>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</si>
  <si>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</si>
  <si>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</si>
  <si>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</si>
  <si>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</si>
  <si>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</si>
  <si>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</si>
  <si>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</si>
  <si>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</si>
  <si>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</si>
  <si>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</si>
  <si>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</si>
  <si>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</si>
  <si>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</si>
  <si>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</si>
  <si>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</si>
  <si>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</si>
  <si>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</si>
  <si>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</si>
  <si>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</si>
  <si>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</si>
  <si>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</si>
  <si>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</si>
  <si>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</si>
  <si>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</si>
  <si>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</si>
  <si>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</si>
  <si>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</si>
  <si>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</si>
  <si>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</si>
  <si>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</si>
  <si>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</si>
  <si>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</si>
  <si>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</si>
  <si>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</si>
  <si>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</si>
  <si>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</si>
  <si>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</si>
  <si>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</si>
  <si>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</si>
  <si>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</si>
  <si>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</si>
  <si>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</si>
  <si>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</si>
  <si>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</si>
  <si>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</si>
  <si>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</si>
  <si>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</si>
  <si>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</si>
  <si>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</si>
  <si>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</si>
  <si>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</si>
  <si>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</si>
  <si>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</si>
  <si>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</si>
  <si>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</si>
  <si>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</si>
  <si>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</si>
  <si>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</si>
  <si>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</si>
  <si>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</si>
  <si>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</si>
  <si>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</si>
  <si>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</si>
  <si>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</si>
  <si>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</si>
  <si>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</si>
  <si>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</si>
  <si>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</si>
  <si>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</si>
  <si>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</si>
  <si>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</si>
  <si>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</si>
  <si>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</si>
  <si>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</si>
  <si>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</si>
  <si>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</si>
  <si>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</si>
  <si>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</si>
  <si>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</si>
  <si>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</si>
  <si>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</si>
  <si>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</si>
  <si>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</si>
  <si>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</si>
  <si>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</si>
  <si>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</si>
  <si>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</si>
  <si>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</si>
  <si>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</si>
  <si>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</si>
  <si>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</si>
  <si>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</si>
  <si>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</si>
  <si>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</si>
  <si>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</si>
  <si>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</si>
  <si>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</si>
  <si>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</si>
  <si>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</si>
  <si>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</si>
  <si>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</si>
  <si>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</si>
  <si>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</si>
  <si>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</si>
  <si>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</si>
  <si>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</si>
  <si>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</si>
  <si>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</si>
  <si>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</si>
  <si>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</si>
  <si>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</si>
  <si>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</si>
  <si>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</si>
  <si>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</si>
  <si>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</si>
  <si>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</si>
  <si>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</si>
  <si>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</si>
  <si>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</si>
  <si>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</si>
  <si>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</si>
  <si>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</si>
  <si>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</si>
  <si>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</si>
  <si>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</si>
  <si>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</si>
  <si>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</si>
  <si>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</si>
  <si>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</si>
  <si>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</si>
  <si>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</si>
  <si>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</si>
  <si>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</si>
  <si>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</si>
  <si>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</si>
  <si>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</si>
  <si>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</si>
  <si>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</si>
  <si>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</si>
  <si>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</si>
  <si>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</si>
  <si>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</si>
  <si>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</si>
  <si>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</si>
  <si>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</si>
  <si>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</si>
  <si>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</si>
  <si>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</si>
  <si>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</si>
  <si>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</si>
  <si>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</si>
  <si>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</si>
  <si>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</si>
  <si>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</si>
  <si>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</si>
  <si>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</si>
  <si>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</si>
  <si>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</si>
  <si>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</si>
  <si>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</si>
  <si>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</si>
  <si>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</si>
  <si>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</si>
  <si>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</si>
  <si>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</si>
  <si>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</si>
  <si>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</si>
  <si>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</si>
  <si>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</si>
  <si>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</si>
  <si>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</si>
  <si>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</si>
  <si>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</si>
  <si>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</si>
  <si>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</si>
  <si>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</si>
  <si>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</si>
  <si>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</si>
  <si>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</si>
  <si>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</si>
  <si>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</si>
  <si>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</si>
  <si>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</si>
  <si>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</si>
  <si>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</si>
  <si>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</si>
  <si>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</si>
  <si>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</si>
  <si>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</si>
  <si>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</si>
  <si>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</si>
  <si>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</si>
  <si>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</si>
  <si>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</si>
  <si>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</si>
  <si>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</si>
  <si>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</si>
  <si>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</si>
  <si>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</si>
  <si>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</si>
  <si>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</si>
  <si>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</si>
  <si>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</si>
  <si>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</si>
  <si>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</si>
  <si>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</si>
  <si>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</si>
  <si>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</si>
  <si>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</si>
  <si>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</si>
  <si>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</si>
  <si>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</si>
  <si>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</si>
  <si>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</si>
  <si>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</si>
  <si>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</si>
  <si>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</si>
  <si>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</si>
  <si>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</si>
  <si>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</si>
  <si>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</si>
  <si>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</si>
  <si>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</si>
  <si>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</si>
  <si>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</si>
  <si>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</si>
  <si>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</si>
  <si>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</si>
  <si>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</si>
  <si>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</si>
  <si>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</si>
  <si>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</si>
  <si>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</si>
  <si>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</si>
  <si>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</si>
  <si>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</si>
  <si>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</si>
  <si>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</si>
  <si>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</si>
  <si>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</si>
  <si>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</si>
  <si>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</si>
  <si>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</si>
  <si>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</si>
  <si>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</si>
  <si>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</si>
  <si>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</si>
  <si>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</si>
  <si>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</si>
  <si>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</si>
  <si>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</si>
  <si>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</si>
  <si>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</si>
  <si>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</si>
  <si>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</si>
  <si>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</si>
  <si>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</si>
  <si>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</si>
  <si>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</si>
  <si>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</si>
  <si>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</si>
  <si>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</si>
  <si>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</si>
  <si>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</si>
  <si>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</si>
  <si>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</si>
  <si>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</si>
  <si>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</si>
  <si>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</si>
  <si>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</si>
  <si>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</si>
  <si>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</si>
  <si>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</si>
  <si>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</si>
  <si>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</si>
  <si>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</si>
  <si>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</si>
  <si>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</si>
  <si>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</si>
  <si>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</si>
  <si>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</si>
  <si>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</si>
  <si>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</si>
  <si>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</si>
  <si>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</si>
  <si>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</si>
  <si>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</si>
  <si>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</si>
  <si>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</si>
  <si>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</si>
  <si>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</si>
  <si>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</si>
  <si>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</si>
  <si>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</si>
  <si>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</si>
  <si>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</si>
  <si>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</si>
  <si>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</si>
  <si>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</si>
  <si>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</si>
  <si>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</si>
  <si>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</si>
  <si>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</si>
  <si>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</si>
  <si>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</si>
  <si>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</si>
  <si>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</si>
  <si>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</si>
  <si>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</si>
  <si>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</si>
  <si>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</si>
  <si>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</si>
  <si>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</si>
  <si>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</si>
  <si>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</si>
  <si>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</si>
  <si>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</si>
  <si>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</si>
  <si>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</si>
  <si>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</si>
  <si>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</si>
  <si>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</si>
  <si>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</si>
  <si>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</si>
  <si>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</si>
  <si>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</si>
  <si>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</si>
  <si>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</si>
  <si>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</si>
  <si>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</si>
  <si>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</si>
  <si>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</si>
  <si>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</si>
  <si>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</si>
  <si>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</si>
  <si>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</si>
  <si>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</si>
  <si>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</si>
  <si>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</si>
  <si>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</si>
  <si>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</si>
  <si>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</si>
  <si>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</si>
  <si>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</si>
  <si>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</si>
  <si>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</si>
  <si>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</si>
  <si>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</si>
  <si>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</si>
  <si>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</si>
  <si>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</si>
  <si>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</si>
  <si>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</si>
  <si>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</si>
  <si>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</si>
  <si>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</si>
  <si>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</si>
  <si>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</si>
  <si>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</si>
  <si>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</si>
  <si>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</si>
  <si>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</si>
  <si>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</si>
  <si>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</si>
  <si>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</si>
  <si>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</si>
  <si>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</si>
  <si>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</si>
  <si>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</si>
  <si>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</si>
  <si>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</si>
  <si>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</si>
  <si>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</si>
  <si>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</si>
  <si>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</si>
  <si>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</si>
  <si>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</si>
  <si>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</si>
  <si>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</si>
  <si>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</si>
  <si>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</si>
  <si>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</si>
  <si>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</si>
  <si>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</si>
  <si>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</si>
  <si>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</si>
  <si>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</si>
  <si>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</si>
  <si>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</si>
  <si>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</si>
  <si>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</si>
  <si>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</si>
  <si>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</si>
  <si>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</si>
  <si>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</si>
  <si>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</si>
  <si>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</si>
  <si>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</si>
  <si>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</si>
  <si>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</si>
  <si>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</si>
  <si>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</si>
  <si>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</si>
  <si>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</si>
  <si>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</si>
  <si>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</si>
  <si>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</si>
  <si>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</si>
  <si>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</si>
  <si>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</si>
  <si>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</si>
  <si>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</si>
  <si>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</si>
  <si>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</si>
  <si>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</si>
  <si>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</si>
  <si>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</si>
  <si>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</si>
  <si>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</si>
  <si>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</si>
  <si>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</si>
  <si>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</si>
  <si>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</si>
  <si>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</si>
  <si>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</si>
  <si>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</si>
  <si>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</si>
  <si>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</si>
  <si>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</si>
  <si>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</si>
  <si>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</si>
  <si>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</si>
  <si>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</si>
  <si>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</si>
  <si>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</si>
  <si>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</si>
  <si>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</si>
  <si>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</si>
  <si>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</si>
  <si>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</si>
  <si>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</si>
  <si>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</si>
  <si>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</si>
  <si>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</si>
  <si>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</si>
  <si>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</si>
  <si>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</si>
  <si>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</si>
  <si>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</si>
  <si>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</si>
  <si>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</si>
  <si>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</si>
  <si>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</si>
  <si>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</si>
  <si>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</si>
  <si>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</si>
  <si>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</si>
  <si>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</si>
  <si>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</si>
  <si>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</si>
  <si>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</si>
  <si>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</si>
  <si>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</si>
  <si>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</si>
  <si>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</si>
  <si>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</si>
  <si>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</si>
  <si>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</si>
  <si>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</si>
  <si>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</si>
  <si>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</si>
  <si>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</si>
  <si>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</si>
  <si>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</si>
  <si>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</si>
  <si>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</si>
  <si>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</si>
  <si>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</si>
  <si>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</si>
  <si>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</si>
  <si>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</si>
  <si>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</si>
  <si>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</si>
  <si>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</si>
  <si>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</si>
  <si>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</si>
  <si>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</si>
  <si>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</si>
  <si>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</si>
  <si>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</si>
  <si>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</si>
  <si>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</si>
  <si>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</si>
  <si>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</si>
  <si>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</si>
  <si>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</si>
  <si>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</si>
  <si>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</si>
  <si>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</si>
  <si>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</si>
  <si>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</si>
  <si>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</si>
  <si>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</si>
  <si>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</si>
  <si>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</si>
  <si>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</si>
  <si>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</si>
  <si>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</si>
  <si>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</si>
  <si>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</si>
  <si>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</si>
  <si>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</si>
  <si>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</si>
  <si>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</si>
  <si>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</si>
  <si>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</si>
  <si>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</si>
  <si>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</si>
  <si>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</si>
  <si>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</si>
  <si>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</si>
  <si>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</si>
  <si>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</si>
  <si>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</si>
  <si>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</si>
  <si>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</si>
  <si>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</si>
  <si>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</si>
  <si>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</si>
  <si>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</si>
  <si>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</si>
  <si>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</si>
  <si>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</si>
  <si>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</si>
  <si>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</si>
  <si>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</si>
  <si>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</si>
  <si>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</si>
  <si>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</si>
  <si>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</si>
  <si>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</si>
  <si>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</si>
  <si>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</si>
  <si>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</si>
  <si>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</si>
  <si>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</si>
  <si>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</si>
  <si>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</si>
  <si>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</si>
  <si>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</si>
  <si>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</si>
  <si>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</si>
  <si>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</si>
  <si>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</si>
  <si>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</si>
  <si>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</si>
  <si>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</si>
  <si>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</si>
  <si>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</si>
  <si>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</si>
  <si>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</si>
  <si>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</si>
  <si>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</si>
  <si>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</si>
  <si>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</si>
  <si>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</si>
  <si>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</si>
  <si>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</si>
  <si>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</si>
  <si>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</si>
  <si>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</si>
  <si>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</si>
  <si>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</si>
  <si>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</si>
  <si>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</si>
  <si>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</si>
  <si>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</si>
  <si>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</si>
  <si>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</si>
  <si>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</si>
  <si>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</si>
  <si>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</si>
  <si>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</si>
  <si>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</si>
  <si>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</si>
  <si>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</si>
  <si>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</si>
  <si>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</si>
  <si>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</si>
  <si>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</si>
  <si>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</si>
  <si>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</si>
  <si>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</si>
  <si>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</si>
  <si>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</si>
  <si>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</si>
  <si>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</si>
  <si>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</si>
  <si>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</si>
  <si>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</si>
  <si>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</si>
  <si>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</si>
  <si>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</si>
  <si>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</si>
  <si>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</si>
  <si>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</si>
  <si>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</si>
  <si>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</si>
  <si>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</si>
  <si>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</si>
  <si>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</si>
  <si>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</si>
  <si>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</si>
  <si>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</si>
  <si>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</si>
  <si>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</si>
  <si>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</si>
  <si>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</si>
  <si>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</si>
  <si>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</si>
  <si>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</si>
  <si>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</si>
  <si>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</si>
  <si>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</si>
  <si>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</si>
  <si>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</si>
  <si>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</si>
  <si>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</si>
  <si>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</si>
  <si>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</si>
  <si>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</si>
  <si>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</si>
  <si>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</si>
  <si>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</si>
  <si>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</si>
  <si>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</si>
  <si>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</si>
  <si>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</si>
  <si>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</si>
  <si>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</si>
  <si>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</si>
  <si>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</si>
  <si>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</si>
  <si>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</si>
  <si>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</si>
  <si>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</si>
  <si>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</si>
  <si>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</si>
  <si>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</si>
  <si>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</si>
  <si>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</si>
  <si>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</si>
  <si>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</si>
  <si>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</si>
  <si>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</si>
  <si>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</si>
  <si>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</si>
  <si>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</si>
  <si>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</si>
  <si>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</si>
  <si>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</si>
  <si>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</si>
  <si>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</si>
  <si>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</si>
  <si>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</si>
  <si>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</si>
  <si>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</si>
  <si>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</si>
  <si>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</si>
  <si>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</si>
  <si>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</si>
  <si>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</si>
  <si>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</si>
  <si>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</si>
  <si>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</si>
  <si>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</si>
  <si>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</si>
  <si>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</si>
  <si>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</si>
  <si>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</si>
  <si>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</si>
  <si>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</si>
  <si>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</si>
  <si>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</si>
  <si>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</si>
  <si>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</si>
  <si>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</si>
  <si>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</si>
  <si>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</si>
  <si>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</si>
  <si>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</si>
  <si>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</si>
  <si>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</si>
  <si>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</si>
  <si>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</si>
  <si>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</si>
  <si>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</si>
  <si>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</si>
  <si>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</si>
  <si>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</si>
  <si>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</si>
  <si>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</si>
  <si>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</si>
  <si>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</si>
  <si>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</si>
  <si>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</si>
  <si>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</si>
  <si>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</si>
  <si>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</si>
  <si>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</si>
  <si>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</si>
  <si>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</si>
  <si>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</si>
  <si>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</si>
  <si>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</si>
  <si>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</si>
  <si>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</si>
  <si>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</si>
  <si>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</si>
  <si>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</si>
  <si>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</si>
  <si>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</si>
  <si>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</si>
  <si>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</si>
  <si>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</si>
  <si>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</si>
  <si>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</si>
  <si>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</si>
  <si>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</si>
  <si>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</si>
  <si>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</si>
  <si>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</si>
  <si>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</si>
  <si>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</si>
  <si>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</si>
  <si>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</si>
  <si>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</si>
  <si>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</si>
  <si>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</si>
  <si>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</si>
  <si>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</si>
  <si>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</si>
  <si>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</si>
  <si>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</si>
  <si>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</si>
  <si>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</si>
  <si>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</si>
  <si>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</si>
  <si>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</si>
  <si>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</si>
  <si>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</si>
  <si>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</si>
  <si>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</si>
  <si>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</si>
  <si>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</si>
  <si>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</si>
  <si>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</si>
  <si>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</si>
  <si>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</si>
  <si>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</si>
  <si>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</si>
  <si>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</si>
  <si>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</si>
  <si>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</si>
  <si>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</si>
  <si>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</si>
  <si>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</si>
  <si>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</si>
  <si>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</si>
  <si>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</si>
  <si>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</si>
  <si>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</si>
  <si>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</si>
  <si>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</si>
  <si>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</si>
  <si>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</si>
  <si>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</si>
  <si>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</si>
  <si>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</si>
  <si>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</si>
  <si>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</si>
  <si>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</si>
  <si>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</si>
  <si>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</si>
  <si>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</si>
  <si>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</si>
  <si>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</si>
  <si>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</si>
  <si>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</si>
  <si>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</si>
  <si>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</si>
  <si>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</si>
  <si>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</si>
  <si>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</si>
  <si>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</si>
  <si>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</si>
  <si>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</si>
  <si>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</si>
  <si>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</si>
  <si>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</si>
  <si>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</si>
  <si>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</si>
  <si>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</si>
  <si>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</si>
  <si>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</si>
  <si>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</si>
  <si>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</si>
  <si>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</si>
  <si>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</si>
  <si>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</si>
  <si>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</si>
  <si>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</si>
  <si>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</si>
  <si>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</si>
  <si>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</si>
  <si>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</si>
  <si>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</si>
  <si>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</si>
  <si>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</si>
  <si>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</si>
  <si>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</si>
  <si>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</si>
  <si>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</si>
  <si>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</si>
  <si>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</si>
  <si>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</si>
  <si>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</si>
  <si>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</si>
  <si>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</si>
  <si>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</si>
  <si>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</si>
  <si>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</si>
  <si>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</si>
  <si>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</si>
  <si>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</si>
  <si>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</si>
  <si>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</si>
  <si>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</si>
  <si>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</si>
  <si>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</si>
  <si>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</si>
  <si>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</si>
  <si>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</si>
  <si>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</si>
  <si>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</si>
  <si>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</si>
  <si>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</si>
  <si>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</si>
  <si>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</si>
  <si>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</si>
  <si>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</si>
  <si>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</si>
  <si>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</si>
  <si>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</si>
  <si>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</si>
  <si>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</si>
  <si>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</si>
  <si>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</si>
  <si>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</si>
  <si>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</si>
  <si>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</si>
  <si>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</si>
  <si>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</si>
  <si>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</si>
  <si>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</si>
  <si>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</si>
  <si>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</si>
  <si>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</si>
  <si>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</si>
  <si>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</si>
  <si>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</si>
  <si>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</si>
  <si>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</si>
  <si>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</si>
  <si>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</si>
  <si>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</si>
  <si>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</si>
  <si>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</si>
  <si>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</si>
  <si>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</si>
  <si>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</si>
  <si>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</si>
  <si>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</si>
  <si>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</si>
  <si>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</si>
  <si>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</si>
  <si>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</si>
  <si>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</si>
  <si>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</si>
  <si>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</si>
  <si>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</si>
  <si>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</si>
  <si>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</si>
  <si>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</si>
  <si>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</si>
  <si>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</si>
  <si>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</si>
  <si>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</si>
  <si>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</si>
  <si>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</si>
  <si>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</si>
  <si>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</si>
  <si>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</si>
  <si>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</si>
  <si>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</si>
  <si>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</si>
  <si>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</si>
  <si>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</si>
  <si>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</si>
  <si>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</si>
  <si>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</si>
  <si>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</si>
  <si>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</si>
  <si>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</si>
  <si>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</si>
  <si>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</si>
  <si>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</si>
  <si>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</si>
  <si>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</si>
  <si>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</si>
  <si>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</si>
  <si>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</si>
  <si>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</si>
  <si>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</si>
  <si>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</si>
  <si>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</si>
  <si>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</si>
  <si>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</si>
  <si>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</si>
  <si>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</si>
  <si>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</si>
  <si>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</si>
  <si>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</si>
  <si>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</si>
  <si>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</si>
  <si>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</si>
  <si>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</si>
  <si>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</si>
  <si>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</si>
  <si>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</si>
  <si>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</si>
  <si>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</si>
  <si>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</si>
  <si>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</si>
  <si>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</si>
  <si>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</si>
  <si>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</si>
  <si>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</si>
  <si>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</si>
  <si>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</si>
  <si>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</si>
  <si>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</si>
  <si>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</si>
  <si>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</si>
  <si>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</si>
  <si>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</si>
  <si>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</si>
  <si>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</si>
  <si>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</si>
  <si>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</si>
  <si>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</si>
  <si>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</si>
  <si>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</si>
  <si>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</si>
  <si>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</si>
  <si>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</si>
  <si>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</si>
  <si>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</si>
  <si>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</si>
  <si>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</si>
  <si>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</si>
  <si>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</si>
  <si>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</si>
  <si>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</si>
  <si>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</si>
  <si>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</si>
  <si>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</si>
  <si>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</si>
  <si>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</si>
  <si>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</si>
  <si>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</si>
  <si>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</si>
  <si>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</si>
  <si>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</si>
  <si>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</si>
  <si>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</si>
  <si>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</si>
  <si>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</si>
  <si>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</si>
  <si>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</si>
  <si>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</si>
  <si>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</si>
  <si>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</si>
  <si>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</si>
  <si>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</si>
  <si>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</si>
  <si>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</si>
  <si>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</si>
  <si>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</si>
  <si>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</si>
  <si>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</si>
  <si>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</si>
  <si>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</si>
  <si>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</si>
  <si>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</si>
  <si>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</si>
  <si>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</si>
  <si>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</si>
  <si>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</si>
  <si>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</si>
  <si>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</si>
  <si>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</si>
  <si>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</si>
  <si>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</si>
  <si>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</si>
  <si>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</si>
  <si>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</si>
  <si>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</si>
  <si>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</si>
  <si>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</si>
  <si>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</si>
  <si>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</si>
  <si>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</si>
  <si>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</si>
  <si>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</si>
  <si>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</si>
  <si>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</si>
  <si>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</si>
  <si>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</si>
  <si>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</si>
  <si>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</si>
  <si>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</si>
  <si>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</si>
  <si>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</si>
  <si>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</si>
  <si>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</si>
  <si>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</si>
  <si>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</si>
  <si>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</si>
  <si>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</si>
  <si>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</si>
  <si>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</si>
  <si>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</si>
  <si>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</si>
  <si>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</si>
  <si>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</si>
  <si>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</si>
  <si>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</si>
  <si>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</si>
  <si>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</si>
  <si>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</si>
  <si>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</si>
  <si>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</si>
  <si>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</si>
  <si>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</si>
  <si>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</si>
  <si>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</si>
  <si>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</si>
  <si>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</si>
  <si>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</si>
  <si>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</si>
  <si>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</si>
  <si>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</si>
  <si>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</si>
  <si>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</si>
  <si>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</si>
  <si>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</si>
  <si>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</si>
  <si>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</si>
  <si>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</si>
  <si>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</si>
  <si>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</si>
  <si>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</si>
  <si>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</si>
  <si>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</si>
  <si>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</si>
  <si>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</si>
  <si>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</si>
  <si>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</si>
  <si>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</si>
  <si>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</si>
  <si>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</si>
  <si>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</si>
  <si>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</si>
  <si>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</si>
  <si>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</si>
  <si>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</si>
  <si>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</si>
  <si>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</si>
  <si>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</si>
  <si>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</si>
  <si>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</si>
  <si>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</si>
  <si>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</si>
  <si>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</si>
  <si>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</si>
  <si>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</si>
  <si>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</si>
  <si>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</si>
  <si>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</si>
  <si>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</si>
  <si>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</si>
  <si>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</si>
  <si>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</si>
  <si>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</si>
  <si>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</si>
  <si>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</si>
  <si>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</si>
  <si>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</si>
  <si>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</si>
  <si>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</si>
  <si>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</si>
  <si>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</si>
  <si>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</si>
  <si>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</si>
  <si>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</si>
  <si>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</si>
  <si>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</si>
  <si>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</si>
  <si>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</si>
  <si>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</si>
  <si>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</si>
  <si>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</si>
  <si>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</si>
  <si>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</si>
  <si>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</si>
  <si>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</si>
  <si>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</si>
  <si>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</si>
  <si>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</si>
  <si>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</si>
  <si>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</si>
  <si>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</si>
  <si>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</si>
  <si>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</si>
  <si>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</si>
  <si>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</si>
  <si>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</si>
  <si>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</si>
  <si>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</si>
  <si>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</si>
  <si>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</si>
  <si>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</si>
  <si>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</si>
  <si>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</si>
  <si>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</si>
  <si>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</si>
  <si>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</si>
  <si>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</si>
  <si>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</si>
  <si>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</si>
  <si>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</si>
  <si>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</si>
  <si>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</si>
  <si>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</si>
  <si>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</si>
  <si>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</si>
  <si>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</si>
  <si>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</si>
  <si>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</si>
  <si>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</si>
  <si>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</si>
  <si>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</si>
  <si>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</si>
  <si>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</si>
  <si>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</si>
  <si>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</si>
  <si>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</si>
  <si>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</si>
  <si>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</si>
  <si>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</si>
  <si>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</si>
  <si>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</si>
  <si>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</si>
  <si>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</si>
  <si>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</si>
  <si>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</si>
  <si>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</si>
  <si>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</si>
  <si>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</si>
  <si>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</si>
  <si>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</si>
  <si>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</si>
  <si>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</si>
  <si>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</si>
  <si>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</si>
  <si>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</si>
  <si>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</si>
  <si>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</si>
  <si>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</si>
  <si>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</si>
  <si>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</si>
  <si>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</si>
  <si>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</si>
  <si>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</si>
  <si>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</si>
  <si>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</si>
  <si>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</si>
  <si>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</si>
  <si>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</si>
  <si>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</si>
  <si>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</si>
  <si>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</si>
  <si>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</si>
  <si>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</si>
  <si>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</si>
  <si>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</si>
  <si>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</si>
  <si>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</si>
  <si>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</si>
  <si>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</si>
  <si>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</si>
  <si>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</si>
  <si>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</si>
  <si>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</si>
  <si>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</si>
  <si>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</si>
  <si>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</si>
  <si>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</si>
  <si>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</si>
  <si>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</si>
  <si>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</si>
  <si>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</si>
  <si>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</si>
  <si>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</si>
  <si>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</si>
  <si>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</si>
  <si>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</si>
  <si>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</si>
  <si>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</si>
  <si>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</si>
  <si>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</si>
  <si>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</si>
  <si>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</si>
  <si>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</si>
  <si>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</si>
  <si>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</si>
  <si>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</si>
  <si>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</si>
  <si>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</si>
  <si>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</si>
  <si>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</si>
  <si>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</si>
  <si>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</si>
  <si>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</si>
  <si>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</si>
  <si>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</si>
  <si>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</si>
  <si>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</si>
  <si>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</si>
  <si>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</si>
  <si>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</si>
  <si>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</si>
  <si>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</si>
  <si>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</si>
  <si>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</si>
  <si>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</si>
  <si>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</si>
  <si>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</si>
  <si>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</si>
  <si>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</si>
  <si>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</si>
  <si>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</si>
  <si>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</si>
  <si>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</si>
  <si>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</si>
  <si>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</si>
  <si>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</si>
  <si>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</si>
  <si>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</si>
  <si>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</si>
  <si>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</si>
  <si>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</si>
  <si>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</si>
  <si>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</si>
  <si>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</si>
  <si>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</si>
  <si>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</si>
  <si>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</si>
  <si>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</si>
  <si>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</si>
  <si>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</si>
  <si>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</si>
  <si>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</si>
  <si>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</si>
  <si>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</si>
  <si>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</si>
  <si>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</si>
  <si>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</si>
  <si>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</si>
  <si>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</si>
  <si>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</si>
  <si>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</si>
  <si>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</si>
  <si>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</si>
  <si>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</si>
  <si>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</si>
  <si>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</si>
  <si>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</si>
  <si>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</si>
  <si>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</si>
  <si>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</si>
  <si>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</si>
  <si>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</si>
  <si>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</si>
  <si>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</si>
  <si>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</si>
  <si>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</si>
  <si>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</si>
  <si>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</si>
  <si>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</si>
  <si>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</si>
  <si>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</si>
  <si>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</si>
  <si>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</si>
  <si>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</si>
  <si>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</si>
  <si>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</si>
  <si>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</si>
  <si>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</si>
  <si>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</si>
  <si>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</si>
  <si>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</si>
  <si>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</si>
  <si>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</si>
  <si>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</si>
  <si>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</si>
  <si>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</si>
  <si>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</si>
  <si>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</si>
  <si>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</si>
  <si>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</si>
  <si>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</si>
  <si>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</si>
  <si>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</si>
  <si>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</si>
  <si>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</si>
  <si>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</si>
  <si>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</si>
  <si>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</si>
  <si>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</si>
  <si>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</si>
  <si>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</si>
  <si>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</si>
  <si>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</si>
  <si>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</si>
  <si>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</si>
  <si>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</si>
  <si>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</si>
  <si>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</si>
  <si>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</si>
  <si>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</si>
  <si>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</si>
  <si>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</si>
  <si>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</si>
  <si>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</si>
  <si>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</si>
  <si>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</si>
  <si>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</si>
  <si>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</si>
  <si>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</si>
  <si>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</si>
  <si>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</si>
  <si>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</si>
  <si>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</si>
  <si>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</si>
  <si>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</si>
  <si>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</si>
  <si>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</si>
  <si>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</si>
  <si>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</si>
  <si>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</si>
  <si>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</si>
  <si>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</si>
  <si>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</si>
  <si>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</si>
  <si>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</si>
  <si>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</si>
  <si>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</si>
  <si>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</si>
  <si>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</si>
  <si>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</si>
  <si>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</si>
  <si>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</si>
  <si>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</si>
  <si>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</si>
  <si>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</si>
  <si>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</si>
  <si>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</si>
  <si>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</si>
  <si>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</si>
  <si>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</si>
  <si>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</si>
  <si>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</si>
  <si>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</si>
  <si>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</si>
  <si>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</si>
  <si>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</si>
  <si>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</si>
  <si>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</si>
  <si>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</si>
  <si>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</si>
  <si>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</si>
  <si>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</si>
  <si>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</si>
  <si>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</si>
  <si>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</si>
  <si>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</si>
  <si>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</si>
  <si>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</si>
  <si>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</si>
  <si>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</si>
  <si>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</si>
  <si>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</si>
  <si>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</si>
  <si>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</si>
  <si>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</si>
  <si>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</si>
  <si>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</si>
  <si>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</si>
  <si>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</si>
  <si>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</si>
  <si>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</si>
  <si>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</si>
  <si>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</si>
  <si>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</si>
  <si>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</si>
  <si>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</si>
  <si>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</si>
  <si>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</si>
  <si>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</si>
  <si>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</si>
  <si>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</si>
  <si>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</si>
  <si>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</si>
  <si>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</si>
  <si>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</si>
  <si>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</si>
  <si>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</si>
  <si>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</si>
  <si>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</si>
  <si>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</si>
  <si>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</si>
  <si>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</si>
  <si>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</si>
  <si>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</si>
  <si>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</si>
  <si>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</si>
  <si>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</si>
  <si>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</si>
  <si>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</si>
  <si>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</si>
  <si>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</si>
  <si>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</si>
  <si>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</si>
  <si>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</si>
  <si>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</si>
  <si>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</si>
  <si>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</si>
  <si>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</si>
  <si>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</si>
  <si>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</si>
  <si>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</si>
  <si>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</si>
  <si>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</si>
  <si>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</si>
  <si>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</si>
  <si>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</si>
  <si>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</si>
  <si>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</si>
  <si>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</si>
  <si>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</si>
  <si>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</si>
  <si>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</si>
  <si>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</si>
  <si>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</si>
  <si>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</si>
  <si>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</si>
  <si>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</si>
  <si>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</si>
  <si>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</si>
  <si>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</si>
  <si>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</si>
  <si>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</si>
  <si>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</si>
  <si>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</si>
  <si>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</si>
  <si>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</si>
  <si>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</si>
  <si>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</si>
  <si>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</si>
  <si>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</si>
  <si>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</si>
  <si>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</si>
  <si>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</si>
  <si>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</si>
  <si>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</si>
  <si>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</si>
  <si>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</si>
  <si>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</si>
  <si>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</si>
  <si>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</si>
  <si>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</si>
  <si>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</si>
  <si>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</si>
  <si>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</si>
  <si>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</si>
  <si>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</si>
  <si>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</si>
  <si>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</si>
  <si>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</si>
  <si>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</si>
  <si>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</si>
  <si>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</si>
  <si>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</si>
  <si>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</si>
  <si>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</si>
  <si>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</si>
  <si>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</si>
  <si>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</si>
  <si>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</si>
  <si>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</si>
  <si>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</si>
  <si>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</si>
  <si>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</si>
  <si>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</si>
  <si>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</si>
  <si>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</si>
  <si>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</si>
  <si>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</si>
  <si>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</si>
  <si>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</si>
  <si>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</si>
  <si>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</si>
  <si>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</si>
  <si>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</si>
  <si>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</si>
  <si>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</si>
  <si>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</si>
  <si>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</si>
  <si>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</si>
  <si>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</si>
  <si>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</si>
  <si>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</si>
  <si>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</si>
  <si>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</si>
  <si>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</si>
  <si>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</si>
  <si>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</si>
  <si>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</si>
  <si>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</si>
  <si>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</si>
  <si>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</si>
  <si>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</si>
  <si>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</si>
  <si>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</si>
  <si>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</si>
  <si>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</si>
  <si>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</si>
  <si>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</si>
  <si>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</si>
  <si>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</si>
  <si>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</si>
  <si>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</si>
  <si>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</si>
  <si>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</si>
  <si>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</si>
  <si>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</si>
  <si>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</si>
  <si>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</si>
  <si>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</si>
  <si>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</si>
  <si>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</si>
  <si>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</si>
  <si>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</si>
  <si>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</si>
  <si>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</si>
  <si>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</si>
  <si>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</si>
  <si>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</si>
  <si>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</si>
  <si>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</si>
  <si>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</si>
  <si>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</si>
  <si>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</si>
  <si>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</si>
  <si>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</si>
  <si>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</si>
  <si>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</si>
  <si>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</si>
  <si>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</si>
  <si>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</si>
  <si>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</si>
  <si>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</si>
  <si>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</si>
  <si>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</si>
  <si>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</si>
  <si>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</si>
  <si>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</si>
  <si>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</si>
  <si>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</si>
  <si>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</si>
  <si>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</si>
  <si>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</si>
  <si>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</si>
  <si>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</si>
  <si>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</si>
  <si>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</si>
  <si>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</si>
  <si>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</si>
  <si>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</si>
  <si>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</si>
  <si>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</si>
  <si>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</si>
  <si>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</si>
  <si>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</si>
  <si>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</si>
  <si>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</si>
  <si>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</si>
  <si>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</si>
  <si>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</si>
  <si>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</si>
  <si>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</si>
  <si>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</si>
  <si>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</si>
  <si>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</si>
  <si>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</si>
  <si>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</si>
  <si>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</si>
  <si>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</si>
  <si>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</si>
  <si>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</si>
  <si>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</si>
  <si>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</si>
  <si>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</si>
  <si>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</si>
  <si>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</si>
  <si>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</si>
  <si>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</si>
  <si>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</si>
  <si>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</si>
  <si>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</si>
  <si>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</si>
  <si>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</si>
  <si>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</si>
  <si>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</si>
  <si>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</si>
  <si>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</si>
  <si>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</si>
  <si>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</si>
  <si>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</si>
  <si>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</si>
  <si>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</si>
  <si>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</si>
  <si>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</si>
  <si>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</si>
  <si>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</si>
  <si>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</si>
  <si>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</si>
  <si>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</si>
  <si>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</si>
  <si>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</si>
  <si>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</si>
  <si>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</si>
  <si>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</si>
  <si>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</si>
  <si>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</si>
  <si>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</si>
  <si>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</si>
  <si>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</si>
  <si>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</si>
  <si>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</si>
  <si>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</si>
  <si>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</si>
  <si>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</si>
  <si>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</si>
  <si>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</si>
  <si>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</si>
  <si>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</si>
  <si>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</si>
  <si>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</si>
  <si>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</si>
  <si>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</si>
  <si>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</si>
  <si>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</si>
  <si>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</si>
  <si>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</si>
  <si>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</si>
  <si>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</si>
  <si>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</si>
  <si>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</si>
  <si>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</si>
  <si>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</si>
  <si>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</si>
  <si>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</si>
  <si>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</si>
  <si>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</si>
  <si>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</si>
  <si>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</si>
  <si>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</si>
  <si>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</si>
  <si>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</si>
  <si>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</si>
  <si>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</si>
  <si>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</si>
  <si>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</si>
  <si>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</si>
  <si>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</si>
  <si>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</si>
  <si>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</si>
  <si>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</si>
  <si>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</si>
  <si>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</si>
  <si>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</si>
  <si>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</si>
  <si>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</si>
  <si>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</si>
  <si>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</si>
  <si>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</si>
  <si>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</si>
  <si>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</si>
  <si>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</si>
  <si>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</si>
  <si>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</si>
  <si>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</si>
  <si>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</si>
  <si>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</si>
  <si>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</si>
  <si>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</si>
  <si>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</si>
  <si>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</si>
  <si>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</si>
  <si>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</si>
  <si>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</si>
  <si>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</si>
  <si>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</si>
  <si>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</si>
  <si>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</si>
  <si>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</si>
  <si>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</si>
  <si>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</si>
  <si>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</si>
  <si>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</si>
  <si>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</si>
  <si>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</si>
  <si>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</si>
  <si>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</si>
  <si>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</si>
  <si>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</si>
  <si>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</si>
  <si>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</si>
  <si>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</si>
  <si>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</si>
  <si>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</si>
  <si>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</si>
  <si>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</si>
  <si>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</si>
  <si>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</si>
  <si>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</si>
  <si>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</si>
  <si>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</si>
  <si>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</si>
  <si>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</si>
  <si>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</si>
  <si>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</si>
  <si>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</si>
  <si>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</si>
  <si>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</si>
  <si>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</si>
  <si>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</si>
  <si>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</si>
  <si>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</si>
  <si>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</si>
  <si>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</si>
  <si>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</si>
  <si>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</si>
  <si>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</si>
  <si>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</si>
  <si>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</si>
  <si>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</si>
  <si>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</si>
  <si>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</si>
  <si>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</si>
  <si>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</si>
  <si>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</si>
  <si>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</si>
  <si>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</si>
  <si>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</si>
  <si>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</si>
  <si>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</si>
  <si>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</si>
  <si>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</si>
  <si>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</si>
  <si>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</si>
  <si>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</si>
  <si>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</si>
  <si>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</si>
  <si>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</si>
  <si>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</si>
  <si>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</si>
  <si>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</si>
  <si>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</si>
  <si>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</si>
  <si>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</si>
  <si>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</si>
  <si>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</si>
  <si>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</si>
  <si>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</si>
  <si>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</si>
  <si>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</si>
  <si>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</si>
  <si>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</si>
  <si>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</si>
  <si>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</si>
  <si>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</si>
  <si>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</si>
  <si>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</si>
  <si>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</si>
  <si>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</si>
  <si>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</si>
  <si>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</si>
  <si>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</si>
  <si>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</si>
  <si>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</si>
  <si>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</si>
  <si>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</si>
  <si>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</si>
  <si>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</si>
  <si>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</si>
  <si>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</si>
  <si>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</si>
  <si>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</si>
  <si>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</si>
  <si>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</si>
  <si>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</si>
  <si>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</si>
  <si>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</si>
  <si>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</si>
  <si>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</si>
  <si>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</si>
  <si>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</si>
  <si>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</si>
  <si>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</si>
  <si>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</si>
  <si>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</si>
  <si>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</si>
  <si>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</si>
  <si>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</si>
  <si>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</si>
  <si>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</si>
  <si>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</si>
  <si>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</si>
  <si>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</si>
  <si>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</si>
  <si>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</si>
  <si>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</si>
  <si>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</si>
  <si>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</si>
  <si>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</si>
  <si>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</si>
  <si>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</si>
  <si>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</si>
  <si>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</si>
  <si>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</si>
  <si>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</si>
  <si>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</si>
  <si>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</si>
  <si>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</si>
  <si>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</si>
  <si>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</si>
  <si>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</si>
  <si>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</si>
  <si>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</si>
  <si>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</si>
  <si>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</si>
  <si>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</si>
  <si>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</si>
  <si>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</si>
  <si>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</si>
  <si>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</si>
  <si>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</si>
  <si>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</si>
  <si>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</si>
  <si>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</si>
  <si>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</si>
  <si>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</si>
  <si>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</si>
  <si>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</si>
  <si>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</si>
  <si>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</si>
  <si>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</si>
  <si>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</si>
  <si>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</si>
  <si>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</si>
  <si>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</si>
  <si>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</si>
  <si>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</si>
  <si>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</si>
  <si>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</si>
  <si>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</si>
  <si>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</si>
  <si>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</si>
  <si>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</si>
  <si>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</si>
  <si>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</si>
  <si>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</si>
  <si>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</si>
  <si>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</si>
  <si>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</si>
  <si>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</si>
  <si>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</si>
  <si>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</si>
  <si>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</si>
  <si>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</si>
  <si>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</si>
  <si>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</si>
  <si>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</si>
  <si>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</si>
  <si>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</si>
  <si>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</si>
  <si>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</si>
  <si>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</si>
  <si>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</si>
  <si>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</si>
  <si>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</si>
  <si>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</si>
  <si>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</si>
  <si>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</si>
  <si>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</si>
  <si>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</si>
  <si>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</si>
  <si>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</si>
  <si>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</si>
  <si>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</si>
  <si>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</si>
  <si>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</si>
  <si>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</si>
  <si>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</si>
  <si>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</si>
  <si>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</si>
  <si>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</si>
  <si>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</si>
  <si>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</si>
  <si>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</si>
  <si>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</si>
  <si>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</si>
  <si>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</si>
  <si>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</si>
  <si>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</si>
  <si>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</si>
  <si>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</si>
  <si>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</si>
  <si>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</si>
  <si>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</si>
  <si>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</si>
  <si>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</si>
  <si>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</si>
  <si>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</si>
  <si>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</si>
  <si>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</si>
  <si>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</si>
  <si>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</si>
  <si>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</si>
  <si>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</si>
  <si>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</si>
  <si>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</si>
  <si>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</si>
  <si>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</si>
  <si>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</si>
  <si>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</si>
  <si>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</si>
  <si>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</si>
  <si>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</si>
  <si>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</si>
  <si>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</si>
  <si>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</si>
  <si>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</si>
  <si>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</si>
  <si>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</si>
  <si>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</si>
  <si>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</si>
  <si>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</si>
  <si>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</si>
  <si>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</si>
  <si>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</si>
  <si>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</si>
  <si>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</si>
  <si>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</si>
  <si>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</si>
  <si>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</si>
  <si>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</si>
  <si>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</si>
  <si>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</si>
  <si>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</si>
  <si>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</si>
  <si>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</si>
  <si>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</si>
  <si>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</si>
  <si>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</si>
  <si>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</si>
  <si>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</si>
  <si>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</si>
  <si>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</si>
  <si>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</si>
  <si>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</si>
  <si>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</si>
  <si>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</si>
  <si>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</si>
  <si>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</si>
  <si>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</si>
  <si>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</si>
  <si>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</si>
  <si>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</si>
  <si>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</si>
  <si>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</si>
  <si>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</si>
  <si>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</si>
  <si>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</si>
  <si>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</si>
  <si>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</si>
  <si>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</si>
  <si>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</si>
  <si>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</si>
  <si>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</si>
  <si>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</si>
  <si>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</si>
  <si>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</si>
  <si>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</si>
  <si>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</si>
  <si>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</si>
  <si>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</si>
  <si>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</si>
  <si>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</si>
  <si>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</si>
  <si>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</si>
  <si>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</si>
  <si>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</si>
  <si>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</si>
  <si>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</si>
  <si>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</si>
  <si>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</si>
  <si>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</si>
  <si>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</si>
  <si>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</si>
  <si>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</si>
  <si>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</si>
  <si>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</si>
  <si>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</si>
  <si>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</si>
  <si>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</si>
  <si>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</si>
  <si>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</si>
  <si>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</si>
  <si>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</si>
  <si>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</si>
  <si>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</si>
  <si>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</si>
  <si>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</si>
  <si>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</si>
  <si>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</si>
  <si>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</si>
  <si>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</si>
  <si>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</si>
  <si>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</si>
  <si>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</si>
  <si>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</si>
  <si>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</si>
  <si>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</si>
  <si>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</si>
  <si>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</si>
  <si>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</si>
  <si>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</si>
  <si>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</si>
  <si>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</si>
  <si>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</si>
  <si>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</si>
  <si>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</si>
  <si>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</si>
  <si>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</si>
  <si>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</si>
  <si>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</si>
  <si>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</si>
  <si>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</si>
  <si>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</si>
  <si>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</si>
  <si>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</si>
  <si>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</si>
  <si>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</si>
  <si>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</si>
  <si>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</si>
  <si>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</si>
  <si>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</si>
  <si>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</si>
  <si>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</si>
  <si>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</si>
  <si>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</si>
  <si>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</si>
  <si>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</si>
  <si>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</si>
  <si>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</si>
  <si>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</si>
  <si>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</si>
  <si>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</si>
  <si>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</si>
  <si>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</si>
  <si>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</si>
  <si>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</si>
  <si>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</si>
  <si>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</si>
  <si>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</si>
  <si>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</si>
  <si>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</si>
  <si>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</si>
  <si>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</si>
  <si>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</si>
  <si>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</si>
  <si>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</si>
  <si>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</si>
  <si>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</si>
  <si>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</si>
  <si>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</si>
  <si>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</si>
  <si>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</si>
  <si>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</si>
  <si>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</si>
  <si>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</si>
  <si>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</si>
  <si>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</si>
  <si>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</si>
  <si>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</si>
  <si>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</si>
  <si>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</si>
  <si>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</si>
  <si>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</si>
  <si>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</si>
  <si>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</si>
  <si>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</si>
  <si>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</si>
  <si>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</si>
  <si>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</si>
  <si>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</si>
  <si>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</si>
  <si>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</si>
  <si>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</si>
  <si>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</si>
  <si>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</si>
  <si>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</si>
  <si>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</si>
  <si>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</si>
  <si>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</si>
  <si>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</si>
  <si>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</si>
  <si>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</si>
  <si>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</si>
  <si>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</si>
  <si>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</si>
  <si>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</si>
  <si>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</si>
  <si>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</si>
  <si>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</si>
  <si>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</si>
  <si>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</si>
  <si>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</si>
  <si>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</si>
  <si>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</si>
  <si>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</si>
  <si>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</si>
  <si>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</si>
  <si>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</si>
  <si>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</si>
  <si>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</si>
  <si>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</si>
  <si>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</si>
  <si>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</si>
  <si>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</si>
  <si>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</si>
  <si>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</si>
  <si>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</si>
  <si>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</si>
  <si>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</si>
  <si>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</si>
  <si>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</si>
  <si>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</si>
  <si>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</si>
  <si>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</si>
  <si>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</si>
  <si>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</si>
  <si>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</si>
  <si>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</si>
  <si>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</si>
  <si>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</si>
  <si>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</si>
  <si>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</si>
  <si>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</si>
  <si>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</si>
  <si>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</si>
  <si>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</si>
  <si>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</si>
  <si>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</si>
  <si>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</si>
  <si>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</si>
  <si>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</si>
  <si>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</si>
  <si>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</si>
  <si>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</si>
  <si>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</si>
  <si>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</si>
  <si>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</si>
  <si>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</si>
  <si>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</si>
  <si>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</si>
  <si>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</si>
  <si>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</si>
  <si>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</si>
  <si>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</si>
  <si>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</si>
  <si>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</si>
  <si>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</si>
  <si>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</si>
  <si>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</si>
  <si>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</si>
  <si>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</si>
  <si>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</si>
  <si>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</si>
  <si>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</si>
  <si>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</si>
  <si>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</si>
  <si>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</si>
  <si>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</si>
  <si>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</si>
  <si>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</si>
  <si>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</si>
  <si>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</si>
  <si>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</si>
  <si>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</si>
  <si>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</si>
  <si>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</si>
  <si>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</si>
  <si>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</si>
  <si>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</si>
  <si>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</si>
  <si>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</si>
  <si>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</si>
  <si>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</si>
  <si>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</si>
  <si>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</si>
  <si>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</si>
  <si>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</si>
  <si>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</si>
  <si>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</si>
  <si>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</si>
  <si>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</si>
  <si>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</si>
  <si>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</si>
  <si>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</si>
  <si>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</si>
  <si>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</si>
  <si>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</si>
  <si>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</si>
  <si>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</si>
  <si>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</si>
  <si>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</si>
  <si>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</si>
  <si>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</si>
  <si>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</si>
  <si>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</si>
  <si>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</si>
  <si>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</si>
  <si>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</si>
  <si>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</si>
  <si>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</si>
  <si>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</si>
  <si>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</si>
  <si>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</si>
  <si>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</si>
  <si>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</si>
  <si>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</si>
  <si>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</si>
  <si>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</si>
  <si>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</si>
  <si>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</si>
  <si>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</si>
  <si>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</si>
  <si>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</si>
  <si>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</si>
  <si>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</si>
  <si>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</si>
  <si>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</si>
  <si>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</si>
  <si>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</si>
  <si>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</si>
  <si>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</si>
  <si>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</si>
  <si>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</si>
  <si>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</si>
  <si>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</si>
  <si>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</si>
  <si>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</si>
  <si>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</si>
  <si>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</si>
  <si>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</si>
  <si>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</si>
  <si>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</si>
  <si>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</si>
  <si>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</si>
  <si>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</si>
  <si>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</si>
  <si>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</si>
  <si>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</si>
  <si>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</si>
  <si>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</si>
  <si>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</si>
  <si>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</si>
  <si>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</si>
  <si>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</si>
  <si>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</si>
  <si>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</si>
  <si>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</si>
  <si>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</si>
  <si>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</si>
  <si>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</si>
  <si>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</si>
  <si>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</si>
  <si>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</si>
  <si>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</si>
  <si>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</si>
  <si>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</si>
  <si>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</si>
  <si>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</si>
  <si>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</si>
  <si>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</si>
  <si>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</si>
  <si>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</si>
  <si>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</si>
  <si>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</si>
  <si>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</si>
  <si>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</si>
  <si>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</si>
  <si>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</si>
  <si>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</si>
  <si>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</si>
  <si>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</si>
  <si>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</si>
  <si>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</si>
  <si>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</si>
  <si>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</si>
  <si>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</si>
  <si>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</si>
  <si>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</si>
  <si>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</si>
  <si>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</si>
  <si>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</si>
  <si>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</si>
  <si>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</si>
  <si>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</si>
  <si>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</si>
  <si>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</si>
  <si>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</si>
  <si>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</si>
  <si>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</si>
  <si>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</si>
  <si>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</si>
  <si>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</si>
  <si>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</si>
  <si>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</si>
  <si>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</si>
  <si>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</si>
  <si>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</si>
  <si>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</si>
  <si>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</si>
  <si>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</si>
  <si>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</si>
  <si>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</si>
  <si>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</si>
  <si>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</si>
  <si>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</si>
  <si>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</si>
  <si>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</si>
  <si>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</si>
  <si>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</si>
  <si>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</si>
  <si>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</si>
  <si>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</si>
  <si>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</si>
  <si>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</si>
  <si>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</si>
  <si>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</si>
  <si>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</si>
  <si>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</si>
  <si>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</si>
  <si>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</si>
  <si>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</si>
  <si>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</si>
  <si>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</si>
  <si>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</si>
  <si>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</si>
  <si>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</si>
  <si>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</si>
  <si>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</si>
  <si>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</si>
  <si>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</si>
  <si>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</si>
  <si>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</si>
  <si>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</si>
  <si>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</si>
  <si>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</si>
  <si>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</si>
  <si>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</si>
  <si>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</si>
  <si>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</si>
  <si>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</si>
  <si>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</si>
  <si>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</si>
  <si>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</si>
  <si>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</si>
  <si>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</si>
  <si>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</si>
  <si>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</si>
  <si>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</si>
  <si>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</si>
  <si>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</si>
  <si>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</si>
  <si>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</si>
  <si>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</si>
  <si>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</si>
  <si>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</si>
  <si>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</si>
  <si>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</si>
  <si>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</si>
  <si>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</si>
  <si>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</si>
  <si>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</si>
  <si>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</si>
  <si>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</si>
  <si>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</si>
  <si>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</si>
  <si>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</si>
  <si>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</si>
  <si>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</si>
  <si>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</si>
  <si>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</si>
  <si>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</si>
  <si>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</si>
  <si>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</si>
  <si>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</si>
  <si>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</si>
  <si>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</si>
  <si>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</si>
  <si>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</si>
  <si>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</si>
  <si>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</si>
  <si>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</si>
  <si>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</si>
  <si>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</si>
  <si>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</si>
  <si>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</si>
  <si>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</si>
  <si>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</si>
  <si>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</si>
  <si>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</si>
  <si>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</si>
  <si>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</si>
  <si>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</si>
  <si>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</si>
  <si>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</si>
  <si>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</si>
  <si>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</si>
  <si>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</si>
  <si>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</si>
  <si>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</si>
  <si>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</si>
  <si>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</si>
  <si>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</si>
  <si>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</si>
  <si>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</si>
  <si>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</si>
  <si>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</si>
  <si>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</si>
  <si>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</si>
  <si>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</si>
  <si>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</si>
  <si>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</si>
  <si>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</si>
  <si>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</si>
  <si>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</si>
  <si>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</si>
  <si>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</si>
  <si>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</si>
  <si>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</si>
  <si>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</si>
  <si>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</si>
  <si>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</si>
  <si>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</si>
  <si>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</si>
  <si>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</si>
  <si>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</si>
  <si>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</si>
  <si>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</si>
  <si>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</si>
  <si>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</si>
  <si>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</si>
  <si>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</si>
  <si>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</si>
  <si>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</si>
  <si>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</si>
  <si>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</si>
  <si>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</si>
  <si>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</si>
  <si>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</si>
  <si>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</si>
  <si>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</si>
  <si>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</si>
  <si>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</si>
  <si>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</si>
  <si>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</si>
  <si>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</si>
  <si>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</si>
  <si>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</si>
  <si>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</si>
  <si>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</si>
  <si>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</si>
  <si>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</si>
  <si>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</si>
  <si>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</si>
  <si>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</si>
  <si>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</si>
  <si>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</si>
  <si>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</si>
  <si>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</si>
  <si>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</si>
  <si>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</si>
  <si>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</si>
  <si>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</si>
  <si>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</si>
  <si>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</si>
  <si>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</si>
  <si>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</si>
  <si>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</si>
  <si>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</si>
  <si>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</si>
  <si>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</si>
  <si>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</si>
  <si>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</si>
  <si>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</si>
  <si>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</si>
  <si>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</si>
  <si>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</si>
  <si>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</si>
  <si>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</si>
  <si>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</si>
  <si>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</si>
  <si>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</si>
  <si>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</si>
  <si>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</si>
  <si>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</si>
  <si>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</si>
  <si>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</si>
  <si>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</si>
  <si>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</si>
  <si>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</si>
  <si>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</si>
  <si>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</si>
  <si>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</si>
  <si>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</si>
  <si>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</si>
  <si>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</si>
  <si>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</si>
  <si>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</si>
  <si>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</si>
  <si>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</si>
  <si>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</si>
  <si>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</si>
  <si>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</si>
  <si>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</si>
  <si>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</si>
  <si>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</si>
  <si>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</si>
  <si>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</si>
  <si>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</si>
  <si>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</si>
  <si>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</si>
  <si>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</si>
  <si>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</si>
  <si>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</si>
  <si>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</si>
  <si>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</si>
  <si>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</si>
  <si>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</si>
  <si>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</si>
  <si>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</si>
  <si>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</si>
  <si>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</si>
  <si>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</si>
  <si>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</si>
  <si>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</si>
  <si>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</si>
  <si>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</si>
  <si>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</si>
  <si>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</si>
  <si>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</si>
  <si>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</si>
  <si>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</si>
  <si>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</si>
  <si>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</si>
  <si>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</si>
  <si>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</si>
  <si>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</si>
  <si>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</si>
  <si>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</si>
  <si>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</si>
  <si>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</si>
  <si>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</si>
  <si>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</si>
  <si>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</si>
  <si>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</si>
  <si>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</si>
  <si>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</si>
  <si>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</si>
  <si>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</si>
  <si>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</si>
  <si>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</si>
  <si>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</si>
  <si>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</si>
  <si>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</si>
  <si>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</si>
  <si>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</si>
  <si>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</si>
  <si>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</si>
  <si>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</si>
  <si>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</si>
  <si>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</si>
  <si>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</si>
  <si>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</si>
  <si>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</si>
  <si>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</si>
  <si>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</si>
  <si>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</si>
  <si>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</si>
  <si>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</si>
  <si>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</si>
  <si>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</si>
  <si>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</si>
  <si>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</si>
  <si>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</si>
  <si>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</si>
  <si>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</si>
  <si>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</si>
  <si>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</si>
  <si>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</si>
  <si>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</si>
  <si>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</si>
  <si>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</si>
  <si>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</si>
  <si>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</si>
  <si>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</si>
  <si>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</si>
  <si>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</si>
  <si>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</si>
  <si>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</si>
  <si>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</si>
  <si>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</si>
  <si>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</si>
  <si>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</si>
  <si>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</si>
  <si>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</si>
  <si>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</si>
  <si>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</si>
  <si>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</si>
  <si>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</si>
  <si>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</si>
  <si>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</si>
  <si>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</si>
  <si>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</si>
  <si>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</si>
  <si>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</si>
  <si>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</si>
  <si>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</si>
  <si>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</si>
  <si>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</si>
  <si>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</si>
  <si>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</si>
  <si>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</si>
  <si>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</si>
  <si>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</si>
  <si>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</si>
  <si>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</si>
  <si>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</si>
  <si>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</si>
  <si>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</si>
  <si>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</si>
  <si>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</si>
  <si>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</si>
  <si>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</si>
  <si>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</si>
  <si>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</si>
  <si>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</si>
  <si>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</si>
  <si>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</si>
  <si>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</si>
  <si>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</si>
  <si>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</si>
  <si>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</si>
  <si>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</si>
  <si>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</si>
  <si>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</si>
  <si>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</si>
  <si>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</si>
  <si>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</si>
  <si>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</si>
  <si>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</si>
  <si>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</si>
  <si>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</si>
  <si>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</si>
  <si>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</si>
  <si>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</si>
  <si>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</si>
  <si>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</si>
  <si>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</si>
  <si>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</si>
  <si>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</si>
  <si>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</si>
  <si>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</si>
  <si>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</si>
  <si>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</si>
  <si>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</si>
  <si>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</si>
  <si>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</si>
  <si>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</si>
  <si>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</si>
  <si>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</si>
  <si>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</si>
  <si>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</si>
  <si>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</si>
  <si>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</si>
  <si>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</si>
  <si>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</si>
  <si>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</si>
  <si>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</si>
  <si>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</si>
  <si>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</si>
  <si>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</si>
  <si>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</si>
  <si>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</si>
  <si>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</si>
  <si>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</si>
  <si>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</si>
  <si>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</si>
  <si>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</si>
  <si>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</si>
  <si>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</si>
  <si>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</si>
  <si>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</si>
  <si>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</si>
  <si>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</si>
  <si>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</si>
  <si>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</si>
  <si>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</si>
  <si>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</si>
  <si>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</si>
  <si>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</si>
  <si>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</si>
  <si>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</si>
  <si>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</si>
  <si>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</si>
  <si>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</si>
  <si>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</si>
  <si>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</si>
  <si>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</si>
  <si>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</si>
  <si>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</si>
  <si>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</si>
  <si>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</si>
  <si>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</si>
  <si>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</si>
  <si>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</si>
  <si>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</si>
  <si>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</si>
  <si>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</si>
  <si>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</si>
  <si>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</si>
  <si>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</si>
  <si>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</si>
  <si>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</si>
  <si>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</si>
  <si>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</si>
  <si>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</si>
  <si>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</si>
  <si>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</si>
  <si>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</si>
  <si>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</si>
  <si>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</si>
  <si>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</si>
  <si>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</si>
  <si>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</si>
  <si>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</si>
  <si>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</si>
  <si>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</si>
  <si>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</si>
  <si>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</si>
  <si>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</si>
  <si>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</si>
  <si>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</si>
  <si>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</si>
  <si>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</si>
  <si>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</si>
  <si>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</si>
  <si>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</si>
  <si>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</si>
  <si>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</si>
  <si>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</si>
  <si>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</si>
  <si>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</si>
  <si>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</si>
  <si>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</si>
  <si>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</si>
  <si>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</si>
  <si>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</si>
  <si>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</si>
  <si>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</si>
  <si>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</si>
  <si>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</si>
  <si>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</si>
  <si>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</si>
  <si>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</si>
  <si>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</si>
  <si>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</si>
  <si>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</si>
  <si>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</si>
  <si>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</si>
  <si>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</si>
  <si>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</si>
  <si>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</si>
  <si>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</si>
  <si>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</si>
  <si>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</si>
  <si>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</si>
  <si>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</si>
  <si>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</si>
  <si>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</si>
  <si>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</si>
  <si>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</si>
  <si>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</si>
  <si>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</si>
  <si>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</si>
  <si>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</si>
  <si>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</si>
  <si>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</si>
  <si>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</si>
  <si>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</si>
  <si>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</si>
  <si>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</si>
  <si>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</si>
  <si>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</si>
  <si>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</si>
  <si>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</si>
  <si>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</si>
  <si>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</si>
  <si>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</si>
  <si>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</si>
  <si>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</si>
  <si>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</si>
  <si>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</si>
  <si>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</si>
  <si>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</si>
  <si>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</si>
  <si>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</si>
  <si>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</si>
  <si>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</si>
  <si>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</si>
  <si>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</si>
  <si>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</si>
  <si>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</si>
  <si>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</si>
  <si>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</si>
  <si>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</si>
  <si>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</si>
  <si>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</si>
  <si>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</si>
  <si>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</si>
  <si>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</si>
  <si>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</si>
  <si>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</si>
  <si>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</si>
  <si>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</si>
  <si>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</si>
  <si>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</si>
  <si>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</si>
  <si>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</si>
  <si>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</si>
  <si>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</si>
  <si>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</si>
  <si>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</si>
  <si>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</si>
  <si>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</si>
  <si>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</si>
  <si>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</si>
  <si>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</si>
  <si>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</si>
  <si>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</si>
  <si>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</si>
  <si>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</si>
  <si>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</si>
  <si>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</si>
  <si>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</si>
  <si>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</si>
  <si>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</si>
  <si>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</si>
  <si>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</si>
  <si>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</si>
  <si>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</si>
  <si>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</si>
  <si>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</si>
  <si>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</si>
  <si>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</si>
  <si>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</si>
  <si>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</si>
  <si>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</si>
  <si>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</si>
  <si>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</si>
  <si>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</si>
  <si>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</si>
  <si>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</si>
  <si>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</si>
  <si>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</si>
  <si>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</si>
  <si>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</si>
  <si>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</si>
  <si>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</si>
  <si>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</si>
  <si>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</si>
  <si>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</si>
  <si>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</si>
  <si>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</si>
  <si>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</si>
  <si>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</si>
  <si>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</si>
  <si>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</si>
  <si>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</si>
  <si>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</si>
  <si>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</si>
  <si>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</si>
  <si>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</si>
  <si>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</si>
  <si>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</si>
  <si>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</si>
  <si>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</si>
  <si>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</si>
  <si>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</si>
  <si>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</si>
  <si>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</si>
  <si>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</si>
  <si>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</si>
  <si>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</si>
  <si>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</si>
  <si>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</si>
  <si>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</si>
  <si>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</si>
  <si>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</si>
  <si>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</si>
  <si>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</si>
  <si>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</si>
  <si>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</si>
  <si>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</si>
  <si>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</si>
  <si>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</si>
  <si>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</si>
  <si>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</si>
  <si>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</si>
  <si>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</si>
  <si>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</si>
  <si>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</si>
  <si>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</si>
  <si>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</si>
  <si>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</si>
  <si>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</si>
  <si>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</si>
  <si>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</si>
  <si>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</si>
  <si>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</si>
  <si>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</si>
  <si>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</si>
  <si>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</si>
  <si>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</si>
  <si>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</si>
  <si>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</si>
  <si>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</si>
  <si>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</si>
  <si>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</si>
  <si>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</si>
  <si>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</si>
  <si>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</si>
  <si>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</si>
  <si>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</si>
  <si>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</si>
  <si>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</si>
  <si>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</si>
  <si>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</si>
  <si>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</si>
  <si>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</si>
  <si>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</si>
  <si>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</si>
  <si>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</si>
  <si>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</si>
  <si>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</si>
  <si>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</si>
  <si>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</si>
  <si>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</si>
  <si>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</si>
  <si>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</si>
  <si>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</si>
  <si>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</si>
  <si>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</si>
  <si>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</si>
  <si>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</si>
  <si>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</si>
  <si>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</si>
  <si>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</si>
  <si>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</si>
  <si>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</si>
  <si>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</si>
  <si>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</si>
  <si>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</si>
  <si>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</si>
  <si>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</si>
  <si>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</si>
  <si>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</si>
  <si>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</si>
  <si>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</si>
  <si>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</si>
  <si>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</si>
  <si>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</si>
  <si>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</si>
  <si>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</si>
  <si>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</si>
  <si>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</si>
  <si>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</si>
  <si>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</si>
  <si>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</si>
  <si>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</si>
  <si>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</si>
  <si>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</si>
  <si>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</si>
  <si>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</si>
  <si>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</si>
  <si>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</si>
  <si>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</si>
  <si>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</si>
  <si>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</si>
  <si>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</si>
  <si>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</si>
  <si>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</si>
  <si>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</si>
  <si>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</si>
  <si>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</si>
  <si>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</si>
  <si>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</si>
  <si>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</si>
  <si>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</si>
  <si>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</si>
  <si>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</si>
  <si>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</si>
  <si>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</si>
  <si>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</si>
  <si>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</si>
  <si>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</si>
  <si>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</si>
  <si>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</si>
  <si>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</si>
  <si>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</si>
  <si>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</si>
  <si>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</si>
  <si>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</si>
  <si>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</si>
  <si>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</si>
  <si>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</si>
  <si>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</si>
  <si>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</si>
  <si>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</si>
  <si>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</si>
  <si>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</si>
  <si>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</si>
  <si>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</si>
  <si>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</si>
  <si>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</si>
  <si>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</si>
  <si>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</si>
  <si>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</si>
  <si>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</si>
  <si>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</si>
  <si>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</si>
  <si>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</si>
  <si>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</si>
  <si>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</si>
  <si>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</si>
  <si>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</si>
  <si>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</si>
  <si>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</si>
  <si>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</si>
  <si>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</si>
  <si>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</si>
  <si>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</si>
  <si>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</si>
  <si>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</si>
  <si>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</si>
  <si>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</si>
  <si>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</si>
  <si>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</si>
  <si>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</si>
  <si>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</si>
  <si>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</si>
  <si>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</si>
  <si>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</si>
  <si>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</si>
  <si>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</si>
  <si>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</si>
  <si>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</si>
  <si>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</si>
  <si>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</si>
  <si>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</si>
  <si>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</si>
  <si>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</si>
  <si>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</si>
  <si>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</si>
  <si>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</si>
  <si>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</si>
  <si>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</si>
  <si>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</si>
  <si>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</si>
  <si>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</si>
  <si>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</si>
  <si>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</si>
  <si>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</si>
  <si>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</si>
  <si>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</si>
  <si>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</si>
  <si>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</si>
  <si>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</si>
  <si>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</si>
  <si>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</si>
  <si>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</si>
  <si>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</si>
  <si>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</si>
  <si>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</si>
  <si>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</si>
  <si>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</si>
  <si>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</si>
  <si>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</si>
  <si>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</si>
  <si>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</si>
  <si>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</si>
  <si>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</si>
  <si>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</si>
  <si>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</si>
  <si>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</si>
  <si>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</si>
  <si>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</si>
  <si>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</si>
  <si>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</si>
  <si>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</si>
  <si>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</si>
  <si>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</si>
  <si>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</si>
  <si>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</si>
  <si>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</si>
  <si>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</si>
  <si>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</si>
  <si>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</si>
  <si>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</si>
  <si>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</si>
  <si>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</si>
  <si>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</si>
  <si>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</si>
  <si>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</si>
  <si>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</si>
  <si>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</si>
  <si>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</si>
  <si>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</si>
  <si>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</si>
  <si>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</si>
  <si>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</si>
  <si>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</si>
  <si>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</si>
  <si>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</si>
  <si>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</si>
  <si>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</si>
  <si>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</si>
  <si>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</si>
  <si>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</si>
  <si>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</si>
  <si>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</si>
  <si>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</si>
  <si>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</si>
  <si>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</si>
  <si>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</si>
  <si>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</si>
  <si>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</si>
  <si>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</si>
  <si>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</si>
  <si>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</si>
  <si>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</si>
  <si>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</si>
  <si>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</si>
  <si>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</si>
  <si>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</si>
  <si>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</si>
  <si>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</si>
  <si>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</si>
  <si>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</si>
  <si>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</si>
  <si>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</si>
  <si>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</si>
  <si>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</si>
  <si>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</si>
  <si>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</si>
  <si>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</si>
  <si>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</si>
  <si>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</si>
  <si>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</si>
  <si>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</si>
  <si>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</si>
  <si>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</si>
  <si>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</si>
  <si>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</si>
  <si>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</si>
  <si>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</si>
  <si>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</si>
  <si>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</si>
  <si>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</si>
  <si>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</si>
  <si>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</si>
  <si>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</si>
  <si>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</si>
  <si>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</si>
  <si>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</si>
  <si>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</si>
  <si>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</si>
  <si>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</si>
  <si>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</si>
  <si>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</si>
  <si>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</si>
  <si>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</si>
  <si>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</si>
  <si>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</si>
  <si>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</si>
  <si>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</si>
  <si>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</si>
  <si>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</si>
  <si>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</si>
  <si>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</si>
  <si>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</si>
  <si>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</si>
  <si>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</si>
  <si>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</si>
  <si>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</si>
  <si>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</si>
  <si>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</si>
  <si>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</si>
  <si>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</si>
  <si>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</si>
  <si>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</si>
  <si>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</si>
  <si>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</si>
  <si>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</si>
  <si>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</si>
  <si>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</si>
  <si>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</si>
  <si>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</si>
  <si>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</si>
  <si>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</si>
  <si>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</si>
  <si>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</si>
  <si>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</si>
  <si>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</si>
  <si>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</si>
  <si>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</si>
  <si>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</si>
  <si>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</si>
  <si>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</si>
  <si>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</si>
  <si>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</si>
  <si>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</si>
  <si>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</si>
  <si>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</si>
  <si>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</si>
  <si>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</si>
  <si>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</si>
  <si>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</si>
  <si>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</si>
  <si>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</si>
  <si>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</si>
  <si>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</si>
  <si>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</si>
  <si>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</si>
  <si>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</si>
  <si>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</si>
  <si>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</si>
  <si>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</si>
  <si>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</si>
  <si>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</si>
  <si>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</si>
  <si>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</si>
  <si>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</si>
  <si>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</si>
  <si>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</si>
  <si>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</si>
  <si>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</si>
  <si>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</si>
  <si>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</si>
  <si>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</si>
  <si>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</si>
  <si>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</si>
  <si>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</si>
  <si>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</si>
  <si>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</si>
  <si>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</si>
  <si>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</si>
  <si>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</si>
  <si>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</si>
  <si>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</si>
  <si>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</si>
  <si>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</si>
  <si>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</si>
  <si>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</si>
  <si>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</si>
  <si>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</si>
  <si>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</si>
  <si>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</si>
  <si>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</si>
  <si>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</si>
  <si>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</si>
  <si>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</si>
  <si>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</si>
  <si>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</si>
  <si>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</si>
  <si>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</si>
  <si>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</si>
  <si>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</si>
  <si>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</si>
  <si>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</si>
  <si>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</si>
  <si>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</si>
  <si>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</si>
  <si>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</si>
  <si>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</si>
  <si>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</si>
  <si>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</si>
  <si>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</si>
  <si>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</si>
  <si>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</si>
  <si>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</si>
  <si>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</si>
  <si>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</si>
  <si>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</si>
  <si>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</si>
  <si>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</si>
  <si>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</si>
  <si>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</si>
  <si>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</si>
  <si>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</si>
  <si>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</si>
  <si>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</si>
  <si>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</si>
  <si>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</si>
  <si>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</si>
  <si>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</si>
  <si>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</si>
  <si>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</si>
  <si>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</si>
  <si>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</si>
  <si>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</si>
  <si>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</si>
  <si>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</si>
  <si>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</si>
  <si>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</si>
  <si>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</si>
  <si>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</si>
  <si>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</si>
  <si>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</si>
  <si>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</si>
  <si>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</si>
  <si>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</si>
  <si>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</si>
  <si>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</si>
  <si>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</si>
  <si>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</si>
  <si>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</si>
  <si>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</si>
  <si>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</si>
  <si>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</si>
  <si>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</si>
  <si>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</si>
  <si>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</si>
  <si>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</si>
  <si>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</si>
  <si>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</si>
  <si>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</si>
  <si>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</si>
  <si>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</si>
  <si>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</si>
  <si>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</si>
  <si>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</si>
  <si>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</si>
  <si>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</si>
  <si>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</si>
  <si>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</si>
  <si>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</si>
  <si>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</si>
  <si>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</si>
  <si>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</si>
  <si>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</si>
  <si>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</si>
  <si>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</si>
  <si>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</si>
  <si>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</si>
  <si>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</si>
  <si>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</si>
  <si>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</si>
  <si>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</si>
  <si>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</si>
  <si>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</si>
  <si>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</si>
  <si>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</si>
  <si>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</si>
  <si>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</si>
  <si>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</si>
  <si>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</si>
  <si>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</si>
  <si>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</si>
  <si>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</si>
  <si>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</si>
  <si>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</si>
  <si>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</si>
  <si>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</si>
  <si>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</si>
  <si>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</si>
  <si>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</si>
  <si>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</si>
  <si>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</si>
  <si>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</si>
  <si>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</si>
  <si>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</si>
  <si>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</si>
  <si>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</si>
  <si>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</si>
  <si>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</si>
  <si>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</si>
  <si>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</si>
  <si>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</si>
  <si>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</si>
  <si>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</si>
  <si>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</si>
  <si>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</si>
  <si>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</si>
  <si>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</si>
  <si>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</si>
  <si>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</si>
  <si>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</si>
  <si>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</si>
  <si>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</si>
  <si>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</si>
  <si>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</si>
  <si>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</si>
  <si>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</si>
  <si>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</si>
  <si>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</si>
  <si>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</si>
  <si>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</si>
  <si>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</si>
  <si>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</si>
  <si>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</si>
  <si>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</si>
  <si>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</si>
  <si>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</si>
  <si>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</si>
  <si>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</si>
  <si>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</si>
  <si>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</si>
  <si>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</si>
  <si>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</si>
  <si>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</si>
  <si>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</si>
  <si>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</si>
  <si>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</si>
  <si>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</si>
  <si>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</si>
  <si>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</si>
  <si>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</si>
  <si>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</si>
  <si>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</si>
  <si>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</si>
  <si>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</si>
  <si>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</si>
  <si>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</si>
  <si>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</si>
  <si>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</si>
  <si>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</si>
  <si>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</si>
  <si>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</si>
  <si>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</si>
  <si>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</si>
  <si>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</si>
  <si>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</si>
  <si>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</si>
  <si>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</si>
  <si>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</si>
  <si>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</si>
  <si>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</si>
  <si>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</si>
  <si>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</si>
  <si>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</si>
  <si>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</si>
  <si>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</si>
  <si>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</si>
  <si>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</si>
  <si>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</si>
  <si>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</si>
  <si>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</si>
  <si>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</si>
  <si>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</si>
  <si>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</si>
  <si>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</si>
  <si>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</si>
  <si>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</si>
  <si>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</si>
  <si>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</si>
  <si>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</si>
  <si>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</si>
  <si>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</si>
  <si>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</si>
  <si>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</si>
  <si>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</si>
  <si>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</si>
  <si>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</si>
  <si>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</si>
  <si>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</si>
  <si>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</si>
  <si>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</si>
  <si>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</si>
  <si>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</si>
  <si>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</si>
  <si>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</si>
  <si>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</si>
  <si>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</si>
  <si>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</si>
  <si>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</si>
  <si>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</si>
  <si>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</si>
  <si>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</si>
  <si>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</si>
  <si>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</si>
  <si>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</si>
  <si>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</si>
  <si>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</si>
  <si>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</si>
  <si>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</si>
  <si>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</si>
  <si>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</si>
  <si>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</si>
  <si>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</si>
  <si>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</si>
  <si>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</si>
  <si>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</si>
  <si>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</si>
  <si>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</si>
  <si>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</si>
  <si>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</si>
  <si>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</si>
  <si>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</si>
  <si>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</si>
  <si>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</si>
  <si>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</si>
  <si>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</si>
  <si>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</si>
  <si>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</si>
  <si>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</si>
  <si>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</si>
  <si>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</si>
  <si>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</si>
  <si>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</si>
  <si>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</si>
  <si>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</si>
  <si>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</si>
  <si>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</si>
  <si>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</si>
  <si>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</si>
  <si>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</si>
  <si>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</si>
  <si>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</si>
  <si>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</si>
  <si>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</si>
  <si>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</si>
  <si>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</si>
  <si>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</si>
  <si>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</si>
  <si>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</si>
  <si>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</si>
  <si>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</si>
  <si>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</si>
  <si>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</si>
  <si>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</si>
  <si>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</si>
  <si>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</si>
  <si>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</si>
  <si>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</si>
  <si>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</si>
  <si>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</si>
  <si>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</si>
  <si>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</si>
  <si>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</si>
  <si>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</si>
  <si>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</si>
  <si>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</si>
  <si>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</si>
  <si>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</si>
  <si>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</si>
  <si>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</si>
  <si>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</si>
  <si>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</si>
  <si>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</si>
  <si>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</si>
  <si>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</si>
  <si>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</si>
  <si>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</si>
  <si>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</si>
  <si>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</si>
  <si>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</si>
  <si>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</si>
  <si>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</si>
  <si>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</si>
  <si>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</si>
  <si>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</si>
  <si>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</si>
  <si>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</si>
  <si>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</si>
  <si>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</si>
  <si>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</si>
  <si>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</si>
  <si>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</si>
  <si>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</si>
  <si>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</si>
  <si>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</si>
  <si>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</si>
  <si>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</si>
  <si>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</si>
  <si>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</si>
  <si>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</si>
  <si>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</si>
  <si>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</si>
  <si>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</si>
  <si>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</si>
  <si>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</si>
  <si>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</si>
  <si>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</si>
  <si>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</si>
  <si>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</si>
  <si>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</si>
  <si>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</si>
  <si>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</si>
  <si>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</si>
  <si>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</si>
  <si>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</si>
  <si>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</si>
  <si>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</si>
  <si>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</si>
  <si>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</si>
  <si>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</si>
  <si>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</si>
  <si>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</si>
  <si>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</si>
  <si>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</si>
  <si>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</si>
  <si>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</si>
  <si>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</si>
  <si>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</si>
  <si>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</si>
  <si>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</si>
  <si>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</si>
  <si>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</si>
  <si>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</si>
  <si>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</si>
  <si>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</si>
  <si>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</si>
  <si>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</si>
  <si>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</si>
  <si>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</si>
  <si>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</si>
  <si>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</si>
  <si>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</si>
  <si>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</si>
  <si>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</si>
  <si>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</si>
  <si>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</si>
  <si>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</si>
  <si>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</si>
  <si>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</si>
  <si>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</si>
  <si>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</si>
  <si>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</si>
  <si>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</si>
  <si>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</si>
  <si>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</si>
  <si>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</si>
  <si>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</si>
  <si>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</si>
  <si>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</si>
  <si>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</si>
  <si>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</si>
  <si>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</si>
  <si>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</si>
  <si>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</si>
  <si>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</si>
  <si>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</si>
  <si>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</si>
  <si>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</si>
  <si>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</si>
  <si>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</si>
  <si>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</si>
  <si>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</si>
  <si>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</si>
  <si>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</si>
  <si>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</si>
  <si>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</si>
  <si>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</si>
  <si>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</si>
  <si>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</si>
  <si>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</si>
  <si>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</si>
  <si>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</si>
  <si>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</si>
  <si>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</si>
  <si>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</si>
  <si>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</si>
  <si>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</si>
  <si>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</si>
  <si>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</si>
  <si>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</si>
  <si>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</si>
  <si>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</si>
  <si>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</si>
  <si>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</si>
  <si>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</si>
  <si>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</si>
  <si>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</si>
  <si>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</si>
  <si>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</si>
  <si>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</si>
  <si>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</si>
  <si>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</si>
  <si>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</si>
  <si>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</si>
  <si>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</si>
  <si>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</si>
  <si>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</si>
  <si>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</si>
  <si>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</si>
  <si>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</si>
  <si>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</si>
  <si>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</si>
  <si>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</si>
  <si>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</si>
  <si>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</si>
  <si>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</si>
  <si>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</si>
  <si>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</si>
  <si>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</si>
  <si>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</si>
  <si>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</si>
  <si>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</si>
  <si>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</si>
  <si>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</si>
  <si>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</si>
  <si>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</si>
  <si>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</si>
  <si>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</si>
  <si>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</si>
  <si>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</si>
  <si>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</si>
  <si>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</si>
  <si>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</si>
  <si>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</si>
  <si>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</si>
  <si>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</si>
  <si>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</si>
  <si>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</si>
  <si>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</si>
  <si>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</si>
  <si>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</si>
  <si>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</si>
  <si>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</si>
  <si>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</si>
  <si>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</si>
  <si>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</si>
  <si>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</si>
  <si>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</si>
  <si>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</si>
  <si>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</si>
  <si>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</si>
  <si>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</si>
  <si>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</si>
  <si>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</si>
  <si>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</si>
  <si>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</si>
  <si>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</si>
  <si>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</si>
  <si>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</si>
  <si>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</si>
  <si>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</si>
  <si>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</si>
  <si>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</si>
  <si>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</si>
  <si>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</si>
  <si>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</si>
  <si>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</si>
  <si>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</si>
  <si>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</si>
  <si>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</si>
  <si>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</si>
  <si>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</si>
  <si>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</si>
  <si>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</si>
  <si>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</si>
  <si>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</si>
  <si>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</si>
  <si>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</si>
  <si>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</si>
  <si>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</si>
  <si>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</si>
  <si>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</si>
  <si>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</si>
  <si>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</si>
  <si>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</si>
  <si>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</si>
  <si>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</si>
  <si>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</si>
  <si>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</si>
  <si>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</si>
  <si>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</si>
  <si>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</si>
  <si>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</si>
  <si>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</si>
  <si>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</si>
  <si>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</si>
  <si>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</si>
  <si>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</si>
  <si>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</si>
  <si>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</si>
  <si>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</si>
  <si>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</si>
  <si>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</si>
  <si>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</si>
  <si>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</si>
  <si>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</si>
  <si>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</si>
  <si>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</si>
  <si>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</si>
  <si>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</si>
  <si>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</si>
  <si>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</si>
  <si>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</si>
  <si>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</si>
  <si>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</si>
  <si>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</si>
  <si>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</si>
  <si>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</si>
  <si>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</si>
  <si>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</si>
  <si>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</si>
  <si>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</si>
  <si>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</si>
  <si>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</si>
  <si>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</si>
  <si>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</si>
  <si>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</si>
  <si>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</si>
  <si>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</si>
  <si>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</si>
  <si>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</si>
  <si>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</si>
  <si>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</si>
  <si>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</si>
  <si>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</si>
  <si>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</si>
  <si>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</si>
  <si>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</si>
  <si>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</si>
  <si>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</si>
  <si>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</si>
  <si>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</si>
  <si>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</si>
  <si>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</si>
  <si>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</si>
  <si>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</si>
  <si>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</si>
  <si>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</si>
  <si>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</si>
  <si>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</si>
  <si>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</si>
  <si>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</si>
  <si>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</si>
  <si>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</si>
  <si>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</si>
  <si>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</si>
  <si>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</si>
  <si>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</si>
  <si>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</si>
  <si>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</si>
  <si>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</si>
  <si>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</si>
  <si>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</si>
  <si>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</si>
  <si>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</si>
  <si>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</si>
  <si>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</si>
  <si>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</si>
  <si>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</si>
  <si>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</si>
  <si>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</si>
  <si>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</si>
  <si>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</si>
  <si>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</si>
  <si>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</si>
  <si>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</si>
  <si>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</si>
  <si>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</si>
  <si>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</si>
  <si>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</si>
  <si>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</si>
  <si>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</si>
  <si>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</si>
  <si>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</si>
  <si>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</si>
  <si>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</si>
  <si>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</si>
  <si>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</si>
  <si>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</si>
  <si>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</si>
  <si>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</si>
  <si>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</si>
  <si>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</si>
  <si>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</si>
  <si>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</si>
  <si>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</si>
  <si>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</si>
  <si>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</si>
  <si>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</si>
  <si>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</si>
  <si>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</si>
  <si>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</si>
  <si>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</si>
  <si>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</si>
  <si>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</si>
  <si>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</si>
  <si>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</si>
  <si>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</si>
  <si>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</si>
  <si>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</si>
  <si>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</si>
  <si>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</si>
  <si>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</si>
  <si>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</si>
  <si>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</si>
  <si>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</si>
  <si>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</si>
  <si>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</si>
  <si>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</si>
  <si>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</si>
  <si>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</si>
  <si>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</si>
  <si>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</si>
  <si>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</si>
  <si>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</si>
  <si>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</si>
  <si>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</si>
  <si>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</si>
  <si>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</si>
  <si>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</si>
  <si>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</si>
  <si>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</si>
  <si>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</si>
  <si>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</si>
  <si>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</si>
  <si>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</si>
  <si>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</si>
  <si>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</si>
  <si>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</si>
  <si>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</si>
  <si>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</si>
  <si>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</si>
  <si>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</si>
  <si>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</si>
  <si>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</si>
  <si>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</si>
  <si>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</si>
  <si>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</si>
  <si>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</si>
  <si>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</si>
  <si>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</si>
  <si>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</si>
  <si>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</si>
  <si>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</si>
  <si>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</si>
  <si>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</si>
  <si>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</si>
  <si>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</si>
  <si>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</si>
  <si>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</si>
  <si>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</si>
  <si>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</si>
  <si>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</si>
  <si>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</si>
  <si>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</si>
  <si>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</si>
  <si>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</si>
  <si>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</si>
  <si>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</si>
  <si>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</si>
  <si>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</si>
  <si>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</si>
  <si>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</si>
  <si>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</si>
  <si>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</si>
  <si>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</si>
  <si>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</si>
  <si>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</si>
  <si>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</si>
  <si>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</si>
  <si>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</si>
  <si>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</si>
  <si>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</si>
  <si>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</si>
  <si>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</si>
  <si>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</si>
  <si>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</si>
  <si>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</si>
  <si>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</si>
  <si>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</si>
  <si>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</si>
  <si>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</si>
  <si>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</si>
  <si>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</si>
  <si>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</si>
  <si>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</si>
  <si>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</si>
  <si>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</si>
  <si>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</si>
  <si>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</si>
  <si>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</si>
  <si>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</si>
  <si>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</si>
  <si>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</si>
  <si>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</si>
  <si>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</si>
  <si>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</si>
  <si>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</si>
  <si>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</si>
  <si>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</si>
  <si>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</si>
  <si>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</si>
  <si>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</si>
  <si>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</si>
  <si>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</si>
  <si>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</si>
  <si>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</si>
  <si>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</si>
  <si>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</si>
  <si>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</si>
  <si>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</si>
  <si>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</si>
  <si>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</si>
  <si>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</si>
  <si>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</si>
  <si>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</si>
  <si>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</si>
  <si>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</si>
  <si>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</si>
  <si>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</si>
  <si>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</si>
  <si>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</si>
  <si>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</si>
  <si>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</si>
  <si>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</si>
  <si>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</si>
  <si>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</si>
  <si>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</si>
  <si>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</si>
  <si>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</si>
  <si>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</si>
  <si>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</si>
  <si>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</si>
  <si>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</si>
  <si>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</si>
  <si>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</si>
  <si>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</si>
  <si>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</si>
  <si>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</si>
  <si>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</si>
  <si>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</si>
  <si>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</si>
  <si>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</si>
  <si>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</si>
  <si>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</si>
  <si>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</si>
  <si>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</si>
  <si>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</si>
  <si>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</si>
  <si>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</si>
  <si>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</si>
  <si>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</si>
  <si>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</si>
  <si>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</si>
  <si>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</si>
  <si>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</si>
  <si>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</si>
  <si>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</si>
  <si>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</si>
  <si>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</si>
  <si>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</si>
  <si>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</si>
  <si>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</si>
  <si>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</si>
  <si>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</si>
  <si>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</si>
  <si>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</si>
  <si>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</si>
  <si>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</si>
  <si>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</si>
  <si>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</si>
  <si>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</si>
  <si>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</si>
  <si>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</si>
  <si>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</si>
  <si>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</si>
  <si>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</si>
  <si>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</si>
  <si>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</si>
  <si>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</si>
  <si>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</si>
  <si>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</si>
  <si>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</si>
  <si>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</si>
  <si>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</si>
  <si>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</si>
  <si>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</si>
  <si>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</si>
  <si>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</si>
  <si>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</si>
  <si>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</si>
  <si>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</si>
  <si>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</si>
  <si>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</si>
  <si>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</si>
  <si>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</si>
  <si>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</si>
  <si>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</si>
  <si>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</si>
  <si>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</si>
  <si>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</si>
  <si>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</si>
  <si>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</si>
  <si>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</si>
  <si>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</si>
  <si>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</si>
  <si>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</si>
  <si>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</si>
  <si>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</si>
  <si>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</si>
  <si>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</si>
  <si>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</si>
  <si>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</si>
  <si>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</si>
  <si>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</si>
  <si>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</si>
  <si>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</si>
  <si>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</si>
  <si>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</si>
  <si>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</si>
  <si>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</si>
  <si>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</si>
  <si>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</si>
  <si>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</si>
  <si>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</si>
  <si>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</si>
  <si>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</si>
  <si>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</si>
  <si>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</si>
  <si>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</si>
  <si>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</si>
  <si>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</si>
  <si>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</si>
  <si>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</si>
  <si>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</si>
  <si>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</si>
  <si>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</si>
  <si>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</si>
  <si>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</si>
  <si>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</si>
  <si>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</si>
  <si>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</si>
  <si>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</si>
  <si>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</si>
  <si>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</si>
  <si>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</si>
  <si>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</si>
  <si>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</si>
  <si>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</si>
  <si>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</si>
  <si>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</si>
  <si>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</si>
  <si>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</si>
  <si>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</si>
  <si>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</si>
  <si>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</si>
  <si>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</si>
  <si>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</si>
  <si>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</si>
  <si>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</si>
  <si>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</si>
  <si>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</si>
  <si>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</si>
  <si>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</si>
  <si>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</si>
  <si>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</si>
  <si>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</si>
  <si>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</si>
  <si>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</si>
  <si>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</si>
  <si>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</si>
  <si>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</si>
  <si>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</si>
  <si>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</si>
  <si>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</si>
  <si>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</si>
  <si>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</si>
  <si>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</si>
  <si>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</si>
  <si>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</si>
  <si>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</si>
  <si>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</si>
  <si>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</si>
  <si>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</si>
  <si>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</si>
  <si>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</si>
  <si>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</si>
  <si>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</si>
  <si>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</si>
  <si>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</si>
  <si>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</si>
  <si>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</si>
  <si>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</si>
  <si>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</si>
  <si>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</si>
  <si>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</si>
  <si>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</si>
  <si>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</si>
  <si>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</si>
  <si>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</si>
  <si>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</si>
  <si>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</si>
  <si>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</si>
  <si>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</si>
  <si>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</si>
  <si>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</si>
  <si>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</si>
  <si>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</si>
  <si>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</si>
  <si>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</si>
  <si>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</si>
  <si>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</si>
  <si>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</si>
  <si>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</si>
  <si>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</si>
  <si>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</si>
  <si>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</si>
  <si>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</si>
  <si>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</si>
  <si>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</si>
  <si>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</si>
  <si>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</si>
  <si>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</si>
  <si>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</si>
  <si>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</si>
  <si>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</si>
  <si>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</si>
  <si>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</si>
  <si>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</si>
  <si>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</si>
  <si>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</si>
  <si>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</si>
  <si>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</si>
  <si>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</si>
  <si>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</si>
  <si>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</si>
  <si>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</si>
  <si>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</si>
  <si>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</si>
  <si>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</si>
  <si>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</si>
  <si>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</si>
  <si>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</si>
  <si>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</si>
  <si>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</si>
  <si>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</si>
  <si>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</si>
  <si>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</si>
  <si>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</si>
  <si>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</si>
  <si>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</si>
  <si>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</si>
  <si>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</si>
  <si>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</si>
  <si>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</si>
  <si>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</si>
  <si>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</si>
  <si>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</si>
  <si>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</si>
  <si>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</si>
  <si>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</si>
  <si>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</si>
  <si>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</si>
  <si>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</si>
  <si>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</si>
  <si>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</si>
  <si>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</si>
  <si>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</si>
  <si>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</si>
  <si>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</si>
  <si>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</si>
  <si>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</si>
  <si>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</si>
  <si>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</si>
  <si>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</si>
  <si>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</si>
  <si>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</si>
  <si>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</si>
  <si>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</si>
  <si>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</si>
  <si>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</si>
  <si>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</si>
  <si>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</si>
  <si>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</si>
  <si>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</si>
  <si>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</si>
  <si>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</si>
  <si>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</si>
  <si>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</si>
  <si>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</si>
  <si>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</si>
  <si>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</si>
  <si>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</si>
  <si>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</si>
  <si>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</si>
  <si>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</si>
  <si>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</si>
  <si>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</si>
  <si>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</si>
  <si>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</si>
  <si>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</si>
  <si>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</si>
  <si>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</si>
  <si>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</si>
  <si>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</si>
  <si>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</si>
  <si>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</si>
  <si>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</si>
  <si>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</si>
  <si>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</si>
  <si>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</si>
  <si>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</si>
  <si>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</si>
  <si>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</si>
  <si>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</si>
  <si>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</si>
  <si>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</si>
  <si>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</si>
  <si>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</si>
  <si>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</si>
  <si>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</si>
  <si>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</si>
  <si>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</si>
  <si>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</si>
  <si>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</si>
  <si>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</si>
  <si>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</si>
  <si>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</si>
  <si>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</si>
  <si>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</si>
  <si>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</si>
  <si>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</si>
  <si>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</si>
  <si>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</si>
  <si>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</si>
  <si>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</si>
  <si>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</si>
  <si>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</si>
  <si>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</si>
  <si>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</si>
  <si>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</si>
  <si>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</si>
  <si>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</si>
  <si>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</si>
  <si>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</si>
  <si>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</si>
  <si>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</si>
  <si>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</si>
  <si>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</si>
  <si>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</si>
  <si>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</si>
  <si>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</si>
  <si>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</si>
  <si>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</si>
  <si>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</si>
  <si>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</si>
  <si>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</si>
  <si>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</si>
  <si>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</si>
  <si>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</si>
  <si>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</si>
  <si>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</si>
  <si>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</si>
  <si>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</si>
  <si>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</si>
  <si>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</si>
  <si>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</si>
  <si>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</si>
  <si>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</si>
  <si>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</si>
  <si>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</si>
  <si>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</si>
  <si>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</si>
  <si>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</si>
  <si>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</si>
  <si>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</si>
  <si>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</si>
  <si>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</si>
  <si>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</si>
  <si>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</si>
  <si>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</si>
  <si>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</si>
  <si>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</si>
  <si>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</si>
  <si>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</si>
  <si>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</si>
  <si>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</si>
  <si>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</si>
  <si>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</si>
  <si>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</si>
  <si>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</si>
  <si>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</si>
  <si>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</si>
  <si>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</si>
  <si>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</si>
  <si>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</si>
  <si>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</si>
  <si>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</si>
  <si>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</si>
  <si>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</si>
  <si>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</si>
  <si>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</si>
  <si>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</si>
  <si>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</si>
  <si>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</si>
  <si>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</si>
  <si>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</si>
  <si>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</si>
  <si>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</si>
  <si>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</si>
  <si>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</si>
  <si>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</si>
  <si>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</si>
  <si>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</si>
  <si>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</si>
  <si>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</si>
  <si>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</si>
  <si>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</si>
  <si>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</si>
  <si>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</si>
  <si>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</si>
  <si>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</si>
  <si>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</si>
  <si>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</si>
  <si>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</si>
  <si>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</si>
  <si>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</si>
  <si>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</si>
  <si>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</si>
  <si>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</si>
  <si>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</si>
  <si>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</si>
  <si>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</si>
  <si>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</si>
  <si>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</si>
  <si>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</si>
  <si>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</si>
  <si>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</si>
  <si>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</si>
  <si>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</si>
  <si>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</si>
  <si>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</si>
  <si>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</si>
  <si>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</si>
  <si>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</si>
  <si>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</si>
  <si>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</si>
  <si>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</si>
  <si>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</si>
  <si>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</si>
  <si>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</si>
  <si>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</si>
  <si>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</si>
  <si>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</si>
  <si>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</si>
  <si>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</si>
  <si>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</si>
  <si>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</si>
  <si>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</si>
  <si>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</si>
  <si>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</si>
  <si>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</si>
  <si>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</si>
  <si>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</si>
  <si>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</si>
  <si>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</si>
  <si>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</si>
  <si>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</si>
  <si>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</si>
  <si>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</si>
  <si>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</si>
  <si>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</si>
  <si>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</si>
  <si>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</si>
  <si>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</si>
  <si>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</si>
  <si>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</si>
  <si>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</si>
  <si>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</si>
  <si>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</si>
  <si>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</si>
  <si>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</si>
  <si>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</si>
  <si>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</si>
  <si>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</si>
  <si>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</si>
  <si>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</si>
  <si>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</si>
  <si>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</si>
  <si>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</si>
  <si>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</si>
  <si>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</si>
  <si>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</si>
  <si>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</si>
  <si>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</si>
  <si>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</si>
  <si>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</si>
  <si>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</si>
  <si>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</si>
  <si>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</si>
  <si>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</si>
  <si>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</si>
  <si>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</si>
  <si>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</si>
  <si>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</si>
  <si>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</si>
  <si>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</si>
  <si>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</si>
  <si>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</si>
  <si>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</si>
  <si>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</si>
  <si>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</si>
  <si>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</si>
  <si>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</si>
  <si>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</si>
  <si>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</si>
  <si>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</si>
  <si>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</si>
  <si>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</si>
  <si>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</si>
  <si>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</si>
  <si>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</si>
  <si>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</si>
  <si>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</si>
  <si>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</si>
  <si>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</si>
  <si>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</si>
  <si>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</si>
  <si>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</si>
  <si>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</si>
  <si>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</si>
  <si>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</si>
  <si>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</si>
  <si>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</si>
  <si>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</si>
  <si>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</si>
  <si>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</si>
  <si>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</si>
  <si>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</si>
  <si>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</si>
  <si>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</si>
  <si>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</si>
  <si>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</si>
  <si>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</si>
  <si>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</si>
  <si>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</si>
  <si>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</si>
  <si>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</si>
  <si>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</si>
  <si>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</si>
  <si>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</si>
  <si>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</si>
  <si>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</si>
  <si>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</si>
  <si>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</si>
  <si>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</si>
  <si>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</si>
  <si>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</si>
  <si>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</si>
  <si>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</si>
  <si>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</si>
  <si>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</si>
  <si>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</si>
  <si>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</si>
  <si>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</si>
  <si>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</si>
  <si>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</si>
  <si>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</si>
  <si>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</si>
  <si>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</si>
  <si>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</si>
  <si>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</si>
  <si>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</si>
  <si>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</si>
  <si>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</si>
  <si>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</si>
  <si>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</si>
  <si>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</si>
  <si>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</si>
  <si>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</si>
  <si>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</si>
  <si>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</si>
  <si>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</si>
  <si>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</si>
  <si>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</si>
  <si>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</si>
  <si>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</si>
  <si>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</si>
  <si>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</si>
  <si>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</si>
  <si>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</si>
  <si>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</si>
  <si>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</si>
  <si>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</si>
  <si>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</si>
  <si>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</si>
  <si>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</si>
  <si>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</si>
  <si>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</si>
  <si>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</si>
  <si>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</si>
  <si>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</si>
  <si>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</si>
  <si>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</si>
  <si>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</si>
  <si>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</si>
  <si>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</si>
  <si>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</si>
  <si>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</si>
  <si>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</si>
  <si>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</si>
  <si>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</si>
  <si>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</si>
  <si>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</si>
  <si>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</si>
  <si>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</si>
  <si>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</si>
  <si>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</si>
  <si>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</si>
  <si>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</si>
  <si>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</si>
  <si>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</si>
  <si>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</si>
  <si>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</si>
  <si>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</si>
  <si>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</si>
  <si>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</si>
  <si>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</si>
  <si>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</si>
  <si>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</si>
  <si>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</si>
  <si>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</si>
  <si>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</si>
  <si>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</si>
  <si>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</si>
  <si>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</si>
  <si>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</si>
  <si>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</si>
  <si>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</si>
  <si>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</si>
  <si>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</si>
  <si>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</si>
  <si>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</si>
  <si>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</si>
  <si>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</si>
  <si>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</si>
  <si>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</si>
  <si>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</si>
  <si>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</si>
  <si>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</si>
  <si>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</si>
  <si>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</si>
  <si>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</si>
  <si>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</si>
  <si>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</si>
  <si>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</si>
  <si>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</si>
  <si>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</si>
  <si>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</si>
  <si>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</si>
  <si>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</si>
  <si>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</si>
  <si>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</si>
  <si>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</si>
  <si>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</si>
  <si>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</si>
  <si>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</si>
  <si>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</si>
  <si>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</si>
  <si>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</si>
  <si>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</si>
  <si>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</si>
  <si>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</si>
  <si>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</si>
  <si>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</si>
  <si>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</si>
  <si>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</si>
  <si>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</si>
  <si>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</si>
  <si>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</si>
  <si>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</si>
  <si>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</si>
  <si>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</si>
  <si>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</si>
  <si>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</si>
  <si>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</si>
  <si>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</si>
  <si>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</si>
  <si>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</si>
  <si>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</si>
  <si>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</si>
  <si>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</si>
  <si>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</si>
  <si>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</si>
  <si>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</si>
  <si>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</si>
  <si>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</si>
  <si>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</si>
  <si>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</si>
  <si>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</si>
  <si>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</si>
  <si>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</si>
  <si>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</si>
  <si>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</si>
  <si>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</si>
  <si>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</si>
  <si>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</si>
  <si>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</si>
  <si>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</si>
  <si>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</si>
  <si>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</si>
  <si>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</si>
  <si>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</si>
  <si>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</si>
  <si>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</si>
  <si>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</si>
  <si>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</si>
  <si>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</si>
  <si>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</si>
  <si>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</si>
  <si>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</si>
  <si>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</si>
  <si>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</si>
  <si>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</si>
  <si>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</si>
  <si>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</si>
  <si>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</si>
  <si>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</si>
  <si>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</si>
  <si>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</si>
  <si>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</si>
  <si>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</si>
  <si>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</si>
  <si>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</si>
  <si>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</si>
  <si>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</si>
  <si>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</si>
  <si>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</si>
  <si>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</si>
  <si>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</si>
  <si>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</si>
  <si>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</si>
  <si>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</si>
  <si>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</si>
  <si>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</si>
  <si>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</si>
  <si>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</si>
  <si>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</si>
  <si>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</si>
  <si>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</si>
  <si>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</si>
  <si>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</si>
  <si>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</si>
  <si>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</si>
  <si>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</si>
  <si>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</si>
  <si>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</si>
  <si>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</si>
  <si>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</si>
  <si>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</si>
  <si>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</si>
  <si>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</si>
  <si>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</si>
  <si>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</si>
  <si>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</si>
  <si>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</si>
  <si>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</si>
  <si>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</si>
  <si>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</si>
  <si>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</si>
  <si>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</si>
  <si>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</si>
  <si>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</si>
  <si>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</si>
  <si>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</si>
  <si>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</si>
  <si>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</si>
  <si>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</si>
  <si>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</si>
  <si>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</si>
  <si>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</si>
  <si>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</si>
  <si>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</si>
  <si>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</si>
  <si>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</si>
  <si>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</si>
  <si>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</si>
  <si>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</si>
  <si>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</si>
  <si>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</si>
  <si>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</si>
  <si>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</si>
  <si>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</si>
  <si>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</si>
  <si>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</si>
  <si>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</si>
  <si>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</si>
  <si>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</si>
  <si>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</si>
  <si>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</si>
  <si>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</si>
  <si>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</si>
  <si>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</si>
  <si>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</si>
  <si>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</si>
  <si>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</si>
  <si>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</si>
  <si>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</si>
  <si>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</si>
  <si>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</si>
  <si>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</si>
  <si>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</si>
  <si>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</si>
  <si>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</si>
  <si>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</si>
  <si>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</si>
  <si>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</si>
  <si>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</si>
  <si>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</si>
  <si>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</si>
  <si>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</si>
  <si>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</si>
  <si>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</si>
  <si>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</si>
  <si>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</si>
  <si>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</si>
  <si>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</si>
  <si>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</si>
  <si>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</si>
  <si>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</si>
  <si>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</si>
  <si>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</si>
  <si>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</si>
  <si>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</si>
  <si>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</si>
  <si>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</si>
  <si>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</si>
  <si>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</si>
  <si>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</si>
  <si>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</si>
  <si>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</si>
  <si>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</si>
  <si>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</si>
  <si>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</si>
  <si>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</si>
  <si>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</si>
  <si>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</si>
  <si>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</si>
  <si>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</si>
  <si>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</si>
  <si>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</si>
  <si>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</si>
  <si>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</si>
  <si>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</si>
  <si>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</si>
  <si>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</si>
  <si>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</si>
  <si>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</si>
  <si>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</si>
  <si>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</si>
  <si>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</si>
  <si>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</si>
  <si>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</si>
  <si>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</si>
  <si>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</si>
  <si>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</si>
  <si>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</si>
  <si>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</si>
  <si>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</si>
  <si>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</si>
  <si>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</si>
  <si>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</si>
  <si>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</si>
  <si>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</si>
  <si>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</si>
  <si>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</si>
  <si>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</si>
  <si>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</si>
  <si>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</si>
  <si>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</si>
  <si>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</si>
  <si>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</si>
  <si>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</si>
  <si>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</si>
  <si>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</si>
  <si>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</si>
  <si>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</si>
  <si>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</si>
  <si>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</si>
  <si>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</si>
  <si>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</si>
  <si>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</si>
  <si>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</si>
  <si>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</si>
  <si>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</si>
  <si>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</si>
  <si>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</si>
  <si>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</si>
  <si>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</si>
  <si>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</si>
  <si>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</si>
  <si>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</si>
  <si>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</si>
  <si>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</si>
  <si>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</si>
  <si>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</si>
  <si>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</si>
  <si>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</si>
  <si>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</si>
  <si>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</si>
  <si>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</si>
  <si>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</si>
  <si>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</si>
  <si>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</si>
  <si>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</si>
  <si>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</si>
  <si>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</si>
  <si>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</si>
  <si>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</si>
  <si>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</si>
  <si>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</si>
  <si>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</si>
  <si>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</si>
  <si>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</si>
  <si>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</si>
  <si>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</si>
  <si>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</si>
  <si>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</si>
  <si>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</si>
  <si>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</si>
  <si>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</si>
  <si>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</si>
  <si>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</si>
  <si>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</si>
  <si>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</si>
  <si>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</si>
  <si>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</si>
  <si>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</si>
  <si>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</si>
  <si>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</si>
  <si>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</si>
  <si>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</si>
  <si>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</si>
  <si>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</si>
  <si>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</si>
  <si>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</si>
  <si>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</si>
  <si>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</si>
  <si>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</si>
  <si>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</si>
  <si>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</si>
  <si>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</si>
  <si>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</si>
  <si>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</si>
  <si>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</si>
  <si>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</si>
  <si>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</si>
  <si>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</si>
  <si>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</si>
  <si>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</si>
  <si>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</si>
  <si>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</si>
  <si>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</si>
  <si>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</si>
  <si>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</si>
  <si>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</si>
  <si>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</si>
  <si>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</si>
  <si>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</si>
  <si>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</si>
  <si>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</si>
  <si>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</si>
  <si>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</si>
  <si>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</si>
  <si>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</si>
  <si>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</si>
  <si>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</si>
  <si>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</si>
  <si>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</si>
  <si>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</si>
  <si>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</si>
  <si>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</si>
  <si>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</si>
  <si>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</si>
  <si>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</si>
  <si>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</si>
  <si>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</si>
  <si>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</si>
  <si>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</si>
  <si>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</si>
  <si>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</si>
  <si>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</si>
  <si>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</si>
  <si>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</si>
  <si>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</si>
  <si>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</si>
  <si>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</si>
  <si>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</si>
  <si>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</si>
  <si>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</si>
  <si>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</si>
  <si>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</si>
  <si>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</si>
  <si>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</si>
  <si>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</si>
  <si>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</si>
  <si>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</si>
  <si>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</si>
  <si>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</si>
  <si>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</si>
  <si>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</si>
  <si>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</si>
  <si>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</si>
  <si>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</si>
  <si>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</si>
  <si>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</si>
  <si>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</si>
  <si>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</si>
  <si>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</si>
  <si>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</si>
  <si>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</si>
  <si>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</si>
  <si>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</si>
  <si>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</si>
  <si>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</si>
  <si>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</si>
  <si>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</si>
  <si>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</si>
  <si>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</si>
  <si>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</si>
  <si>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</si>
  <si>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</si>
  <si>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</si>
  <si>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</si>
  <si>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</si>
  <si>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</si>
  <si>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</si>
  <si>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</si>
  <si>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</si>
  <si>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</si>
  <si>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</si>
  <si>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</si>
  <si>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</si>
  <si>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</si>
  <si>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</si>
  <si>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</si>
  <si>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</si>
  <si>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</si>
  <si>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</si>
  <si>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</si>
  <si>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</si>
  <si>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</si>
  <si>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</si>
  <si>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</si>
  <si>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</si>
  <si>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</si>
  <si>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</si>
  <si>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</si>
  <si>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</si>
  <si>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</si>
  <si>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</si>
  <si>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</si>
  <si>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</si>
  <si>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</si>
  <si>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</si>
  <si>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</si>
  <si>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</si>
  <si>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</si>
  <si>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</si>
  <si>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</si>
  <si>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</si>
  <si>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</si>
  <si>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</si>
  <si>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</si>
  <si>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</si>
  <si>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</si>
  <si>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</si>
  <si>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</si>
  <si>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</si>
  <si>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</si>
  <si>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</si>
  <si>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</si>
  <si>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</si>
  <si>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</si>
  <si>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</si>
  <si>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</si>
  <si>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</si>
  <si>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</si>
  <si>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</si>
  <si>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</si>
  <si>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</si>
  <si>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</si>
  <si>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</si>
  <si>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</si>
  <si>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</si>
  <si>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</si>
  <si>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</si>
  <si>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</si>
  <si>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</si>
  <si>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</si>
  <si>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</si>
  <si>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</si>
  <si>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</si>
  <si>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</si>
  <si>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</si>
  <si>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</si>
  <si>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</si>
  <si>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</si>
  <si>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</si>
  <si>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</si>
  <si>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</si>
  <si>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</si>
  <si>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</si>
  <si>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</si>
  <si>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</si>
  <si>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</si>
  <si>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</si>
  <si>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</si>
  <si>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</si>
  <si>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</si>
  <si>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</si>
  <si>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</si>
  <si>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</si>
  <si>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</si>
  <si>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</si>
  <si>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</si>
  <si>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</si>
  <si>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</si>
  <si>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</si>
  <si>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</si>
  <si>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</si>
  <si>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</si>
  <si>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</si>
  <si>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</si>
  <si>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</si>
  <si>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</si>
  <si>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</si>
  <si>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</si>
  <si>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</si>
  <si>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</si>
  <si>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</si>
  <si>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</si>
  <si>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</si>
  <si>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</si>
  <si>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</si>
  <si>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</si>
  <si>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</si>
  <si>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</si>
  <si>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</si>
  <si>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</si>
  <si>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</si>
  <si>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</si>
  <si>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</si>
  <si>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</si>
  <si>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</si>
  <si>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</si>
  <si>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</si>
  <si>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</si>
  <si>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</si>
  <si>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</si>
  <si>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</si>
  <si>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</si>
  <si>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</si>
  <si>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</si>
  <si>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</si>
  <si>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</si>
  <si>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</si>
  <si>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</si>
  <si>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</si>
  <si>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</si>
  <si>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</si>
  <si>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</si>
  <si>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</si>
  <si>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</si>
  <si>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</si>
  <si>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</si>
  <si>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</si>
  <si>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</si>
  <si>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</si>
  <si>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</si>
  <si>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</si>
  <si>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</si>
  <si>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</si>
  <si>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</si>
  <si>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</si>
  <si>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</si>
  <si>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</si>
  <si>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</si>
  <si>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</si>
  <si>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</si>
  <si>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</si>
  <si>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</si>
  <si>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</si>
  <si>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</si>
  <si>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</si>
  <si>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</si>
  <si>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</si>
  <si>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</si>
  <si>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</si>
  <si>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</si>
  <si>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</si>
  <si>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</si>
  <si>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</si>
  <si>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</si>
  <si>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</si>
  <si>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</si>
  <si>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</si>
  <si>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</si>
  <si>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</si>
  <si>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</si>
  <si>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</si>
  <si>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</si>
  <si>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</si>
  <si>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</si>
  <si>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</si>
  <si>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</si>
  <si>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</si>
  <si>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</si>
  <si>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</si>
  <si>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</si>
  <si>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</si>
  <si>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</si>
  <si>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</si>
  <si>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</si>
  <si>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</si>
  <si>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</si>
  <si>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</si>
  <si>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</si>
  <si>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</si>
  <si>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</si>
  <si>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</si>
  <si>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</si>
  <si>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</si>
  <si>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</si>
  <si>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</si>
  <si>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</si>
  <si>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</si>
  <si>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</si>
  <si>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</si>
  <si>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</si>
  <si>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</si>
  <si>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</si>
  <si>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</si>
  <si>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</si>
  <si>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</si>
  <si>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</si>
  <si>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</si>
  <si>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</si>
  <si>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</si>
  <si>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</si>
  <si>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</si>
  <si>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</si>
  <si>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</si>
  <si>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</si>
  <si>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</si>
  <si>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</si>
  <si>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</si>
  <si>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</si>
  <si>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</si>
  <si>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</si>
  <si>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</si>
  <si>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</si>
  <si>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</si>
  <si>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</si>
  <si>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</si>
  <si>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</si>
  <si>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</si>
  <si>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</si>
  <si>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</si>
  <si>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</si>
  <si>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</si>
  <si>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</si>
  <si>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</si>
  <si>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</si>
  <si>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</si>
  <si>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</si>
  <si>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</si>
  <si>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</si>
  <si>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</si>
  <si>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</si>
  <si>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</si>
  <si>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</si>
  <si>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</si>
  <si>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</si>
  <si>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</si>
  <si>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</si>
  <si>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</si>
  <si>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</si>
  <si>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</si>
  <si>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</si>
  <si>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</si>
  <si>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</si>
  <si>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</si>
  <si>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</si>
  <si>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</si>
  <si>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</si>
  <si>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</si>
  <si>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</si>
  <si>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</si>
  <si>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</si>
  <si>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</si>
  <si>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</si>
  <si>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</si>
  <si>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</si>
  <si>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</si>
  <si>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</si>
  <si>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</si>
  <si>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</si>
  <si>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</si>
  <si>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</si>
  <si>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</si>
  <si>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</si>
  <si>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</si>
  <si>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</si>
  <si>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</si>
  <si>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</si>
  <si>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</si>
  <si>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</si>
  <si>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</si>
  <si>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</si>
  <si>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</si>
  <si>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</si>
  <si>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</si>
  <si>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</si>
  <si>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</si>
  <si>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</si>
  <si>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</si>
  <si>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</si>
  <si>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</si>
  <si>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</si>
  <si>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</si>
  <si>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</si>
  <si>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</si>
  <si>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</si>
  <si>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</si>
  <si>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</si>
  <si>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</si>
  <si>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</si>
  <si>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</si>
  <si>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</si>
  <si>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</si>
  <si>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</si>
  <si>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</si>
  <si>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</si>
  <si>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</si>
  <si>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</si>
  <si>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</si>
  <si>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</si>
  <si>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</si>
  <si>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</si>
  <si>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</si>
  <si>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</si>
  <si>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</si>
  <si>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</si>
  <si>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</si>
  <si>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</si>
  <si>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</si>
  <si>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</si>
  <si>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</si>
  <si>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</si>
  <si>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</si>
  <si>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</si>
  <si>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</si>
  <si>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</si>
  <si>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</si>
  <si>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</si>
  <si>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</si>
  <si>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</si>
  <si>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</si>
  <si>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</si>
  <si>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</si>
  <si>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</si>
  <si>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</si>
  <si>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</si>
  <si>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</si>
  <si>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</si>
  <si>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</si>
  <si>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</si>
  <si>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</si>
  <si>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</si>
  <si>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</si>
  <si>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</si>
  <si>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</si>
  <si>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</si>
  <si>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</si>
  <si>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</si>
  <si>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</si>
  <si>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</si>
  <si>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</si>
  <si>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</si>
  <si>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</si>
  <si>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</si>
  <si>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</si>
  <si>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</si>
  <si>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</si>
  <si>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</si>
  <si>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</si>
  <si>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</si>
  <si>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</si>
  <si>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</si>
  <si>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</si>
  <si>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</si>
  <si>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</si>
  <si>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</si>
  <si>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</si>
  <si>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</si>
  <si>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</si>
  <si>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</si>
  <si>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</si>
  <si>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</si>
  <si>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</si>
  <si>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</si>
  <si>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</si>
  <si>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</si>
  <si>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</si>
  <si>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</si>
  <si>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</si>
  <si>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</si>
  <si>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</si>
  <si>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</si>
  <si>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</si>
  <si>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</si>
  <si>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</si>
  <si>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</si>
  <si>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</si>
  <si>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</si>
  <si>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</si>
  <si>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</si>
  <si>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</si>
  <si>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</si>
  <si>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</si>
  <si>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</si>
  <si>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</si>
  <si>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</si>
  <si>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</si>
  <si>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</si>
  <si>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</si>
  <si>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</si>
  <si>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</si>
  <si>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</si>
  <si>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</si>
  <si>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</si>
  <si>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</si>
  <si>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</si>
  <si>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</si>
  <si>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</si>
  <si>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</si>
  <si>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</si>
  <si>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</si>
  <si>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</si>
  <si>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</si>
  <si>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</si>
  <si>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</si>
  <si>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</si>
  <si>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</si>
  <si>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</si>
  <si>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</si>
  <si>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</si>
  <si>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</si>
  <si>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</si>
  <si>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</si>
  <si>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</si>
  <si>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</si>
  <si>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</si>
  <si>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</si>
  <si>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</si>
  <si>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</si>
  <si>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</si>
  <si>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</si>
  <si>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</si>
  <si>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</si>
  <si>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</si>
  <si>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</si>
  <si>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</si>
  <si>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</si>
  <si>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</si>
  <si>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</si>
  <si>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</si>
  <si>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</si>
  <si>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</si>
  <si>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</si>
  <si>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</si>
  <si>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</si>
  <si>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</si>
  <si>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</si>
  <si>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</si>
  <si>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</si>
  <si>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</si>
  <si>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</si>
  <si>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</si>
  <si>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</si>
  <si>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</si>
  <si>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</si>
  <si>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</si>
  <si>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</si>
  <si>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</si>
  <si>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</si>
  <si>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</si>
  <si>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</si>
  <si>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</si>
  <si>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</si>
  <si>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</si>
  <si>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</si>
  <si>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</si>
  <si>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</si>
  <si>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</si>
  <si>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</si>
  <si>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</si>
  <si>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</si>
  <si>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</si>
  <si>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</si>
  <si>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</si>
  <si>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</si>
  <si>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</si>
  <si>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</si>
  <si>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</si>
  <si>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</si>
  <si>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</si>
  <si>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</si>
  <si>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</si>
  <si>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</si>
  <si>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</si>
  <si>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</si>
  <si>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</si>
  <si>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</si>
  <si>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</si>
  <si>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</si>
  <si>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</si>
  <si>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</si>
  <si>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</si>
  <si>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</si>
  <si>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</si>
  <si>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</si>
  <si>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</si>
  <si>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</si>
  <si>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</si>
  <si>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</si>
  <si>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</si>
  <si>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</si>
  <si>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</si>
  <si>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</si>
  <si>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</si>
  <si>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</si>
  <si>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</si>
  <si>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</si>
  <si>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</si>
  <si>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</si>
  <si>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</si>
  <si>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</si>
  <si>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</si>
  <si>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</si>
  <si>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</si>
  <si>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</si>
  <si>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</si>
  <si>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</si>
  <si>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</si>
  <si>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</si>
  <si>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</si>
  <si>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</si>
  <si>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</si>
  <si>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</si>
  <si>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</si>
  <si>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</si>
  <si>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</si>
  <si>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</si>
  <si>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</si>
  <si>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</si>
  <si>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</si>
  <si>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</si>
  <si>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</si>
  <si>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</si>
  <si>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</si>
  <si>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</si>
  <si>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</si>
  <si>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</si>
  <si>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</si>
  <si>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</si>
  <si>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</si>
  <si>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</si>
  <si>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</si>
  <si>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</si>
  <si>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</si>
  <si>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</si>
  <si>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</si>
  <si>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</si>
  <si>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</si>
  <si>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</si>
  <si>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</si>
  <si>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</si>
  <si>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</si>
  <si>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</si>
  <si>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</si>
  <si>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</si>
  <si>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</si>
  <si>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</si>
  <si>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</si>
  <si>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</si>
  <si>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</si>
  <si>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</si>
  <si>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</si>
  <si>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</si>
  <si>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</si>
  <si>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</si>
  <si>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</si>
  <si>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</si>
  <si>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</si>
  <si>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</si>
  <si>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</si>
  <si>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</si>
  <si>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</si>
  <si>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</si>
  <si>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</si>
  <si>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</si>
  <si>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</si>
  <si>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</si>
  <si>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</si>
  <si>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</si>
  <si>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</si>
  <si>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</si>
  <si>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</si>
  <si>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</si>
  <si>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</si>
  <si>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</si>
  <si>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</si>
  <si>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</si>
  <si>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</si>
  <si>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</si>
  <si>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</si>
  <si>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</si>
  <si>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</si>
  <si>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</si>
  <si>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</si>
  <si>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</si>
  <si>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</si>
  <si>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</si>
  <si>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</si>
  <si>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</si>
  <si>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</si>
  <si>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</si>
  <si>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</si>
  <si>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</si>
  <si>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</si>
  <si>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</si>
  <si>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</si>
  <si>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</si>
  <si>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</si>
  <si>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</si>
  <si>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</si>
  <si>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</si>
  <si>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</si>
  <si>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</si>
  <si>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</si>
  <si>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</si>
  <si>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</si>
  <si>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</si>
  <si>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</si>
  <si>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</si>
  <si>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</si>
  <si>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</si>
  <si>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</si>
  <si>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</si>
  <si>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</si>
  <si>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</si>
  <si>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</si>
  <si>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</si>
  <si>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</si>
  <si>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</si>
  <si>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</si>
  <si>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</si>
  <si>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</si>
  <si>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</si>
  <si>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</si>
  <si>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</si>
  <si>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</si>
  <si>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</si>
  <si>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</si>
  <si>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</si>
  <si>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</si>
  <si>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</si>
  <si>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</si>
  <si>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</si>
  <si>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</si>
  <si>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</si>
  <si>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</si>
  <si>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</si>
  <si>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</si>
  <si>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</si>
  <si>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</si>
  <si>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</si>
  <si>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</si>
  <si>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</si>
  <si>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</si>
  <si>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</si>
  <si>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</si>
  <si>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</si>
  <si>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</si>
  <si>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</si>
  <si>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</si>
  <si>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</si>
  <si>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</si>
  <si>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</si>
  <si>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</si>
  <si>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</si>
  <si>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</si>
  <si>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</si>
  <si>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</si>
  <si>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</si>
  <si>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</si>
  <si>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</si>
  <si>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</si>
  <si>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</si>
  <si>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</si>
  <si>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</si>
  <si>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</si>
  <si>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</si>
  <si>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</si>
  <si>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</si>
  <si>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</si>
  <si>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</si>
  <si>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</si>
  <si>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</si>
  <si>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</si>
  <si>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</si>
  <si>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</si>
  <si>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</si>
  <si>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</si>
  <si>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</si>
  <si>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</si>
  <si>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</si>
  <si>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</si>
  <si>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</si>
  <si>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</si>
  <si>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</si>
  <si>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</si>
  <si>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</si>
  <si>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</si>
  <si>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</si>
  <si>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</si>
  <si>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</si>
  <si>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</si>
  <si>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</si>
  <si>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</si>
  <si>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</si>
  <si>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</si>
  <si>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</si>
  <si>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</si>
  <si>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</si>
  <si>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</si>
  <si>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</si>
  <si>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</si>
  <si>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</si>
  <si>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</si>
  <si>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</si>
  <si>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</si>
  <si>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</si>
  <si>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</si>
  <si>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</si>
  <si>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</si>
  <si>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</si>
  <si>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</si>
  <si>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</si>
  <si>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</si>
  <si>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</si>
  <si>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</si>
  <si>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</si>
  <si>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</si>
  <si>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</si>
  <si>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</si>
  <si>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</si>
  <si>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</si>
  <si>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</si>
  <si>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</si>
  <si>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</si>
  <si>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</si>
  <si>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</si>
  <si>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</si>
  <si>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</si>
  <si>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</si>
  <si>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</si>
  <si>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</si>
  <si>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</si>
  <si>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</si>
  <si>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</si>
  <si>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</si>
  <si>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</si>
  <si>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</si>
  <si>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</si>
  <si>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</si>
  <si>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</si>
  <si>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</si>
  <si>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</si>
  <si>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</si>
  <si>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</si>
  <si>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</si>
  <si>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</si>
  <si>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</si>
  <si>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</si>
  <si>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</si>
  <si>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</si>
  <si>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</si>
  <si>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</si>
  <si>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</si>
  <si>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</si>
  <si>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</si>
  <si>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</si>
  <si>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</si>
  <si>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</si>
  <si>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</si>
  <si>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</si>
  <si>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</si>
  <si>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</si>
  <si>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</si>
  <si>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</si>
  <si>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</si>
  <si>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</si>
  <si>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</si>
  <si>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</si>
  <si>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</si>
  <si>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</si>
  <si>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</si>
  <si>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</si>
  <si>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</si>
  <si>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</si>
  <si>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</si>
  <si>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</si>
  <si>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</si>
  <si>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</si>
  <si>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</si>
  <si>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</si>
  <si>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</si>
  <si>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</si>
  <si>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</si>
  <si>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</si>
  <si>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</si>
  <si>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</si>
  <si>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</si>
  <si>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</si>
  <si>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</si>
  <si>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</si>
  <si>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</si>
  <si>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</si>
  <si>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</si>
  <si>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</si>
  <si>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</si>
  <si>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</si>
  <si>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</si>
  <si>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</si>
  <si>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</si>
  <si>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</si>
  <si>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</si>
  <si>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</si>
  <si>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</si>
  <si>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</si>
  <si>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</si>
  <si>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</si>
  <si>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</si>
  <si>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</si>
  <si>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</si>
  <si>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</si>
  <si>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</si>
  <si>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</si>
  <si>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</si>
  <si>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</si>
  <si>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</si>
  <si>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</si>
  <si>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</si>
  <si>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</si>
  <si>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</si>
  <si>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</si>
  <si>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</si>
  <si>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</si>
  <si>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</si>
  <si>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</si>
  <si>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</si>
  <si>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</si>
  <si>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</si>
  <si>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</si>
  <si>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</si>
  <si>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</si>
  <si>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</si>
  <si>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</si>
  <si>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</si>
  <si>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</si>
  <si>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</si>
  <si>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</si>
  <si>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</si>
  <si>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</si>
  <si>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</si>
  <si>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</si>
  <si>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</si>
  <si>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</si>
  <si>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</si>
  <si>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</si>
  <si>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</si>
  <si>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</si>
  <si>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</si>
  <si>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</si>
  <si>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</si>
  <si>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</si>
  <si>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</si>
  <si>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</si>
  <si>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</si>
  <si>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</si>
  <si>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</si>
  <si>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</si>
  <si>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</si>
  <si>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</si>
  <si>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</si>
  <si>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</si>
  <si>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</si>
  <si>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</si>
  <si>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</si>
  <si>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</si>
  <si>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</si>
  <si>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</si>
  <si>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</si>
  <si>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</si>
  <si>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</si>
  <si>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</si>
  <si>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</si>
  <si>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</si>
  <si>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</si>
  <si>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</si>
  <si>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</si>
  <si>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</si>
  <si>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</si>
  <si>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</si>
  <si>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</si>
  <si>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</si>
  <si>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</si>
  <si>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</si>
  <si>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</si>
  <si>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</si>
  <si>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</si>
  <si>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</si>
  <si>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</si>
  <si>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</si>
  <si>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</si>
  <si>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</si>
  <si>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</si>
  <si>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</si>
  <si>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</si>
  <si>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</si>
  <si>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</si>
  <si>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</si>
  <si>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</si>
  <si>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</si>
  <si>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</si>
  <si>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</si>
  <si>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</si>
  <si>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</si>
  <si>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</si>
  <si>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</si>
  <si>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</si>
  <si>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</si>
  <si>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</si>
  <si>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</si>
  <si>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</si>
  <si>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</si>
  <si>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</si>
  <si>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</si>
  <si>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</si>
  <si>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</si>
  <si>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</si>
  <si>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</si>
  <si>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</si>
  <si>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</si>
  <si>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</si>
  <si>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</si>
  <si>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</si>
  <si>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</si>
  <si>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</si>
  <si>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</si>
  <si>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</si>
  <si>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</si>
  <si>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</si>
  <si>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</si>
  <si>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</si>
  <si>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</si>
  <si>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</si>
  <si>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</si>
  <si>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</si>
  <si>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</si>
  <si>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</si>
  <si>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</si>
  <si>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</si>
  <si>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</si>
  <si>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</si>
  <si>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</si>
  <si>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</si>
  <si>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</si>
  <si>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</si>
  <si>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</si>
  <si>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</si>
  <si>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</si>
  <si>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</si>
  <si>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</si>
  <si>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</si>
  <si>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</si>
  <si>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</si>
  <si>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</si>
  <si>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</si>
  <si>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</si>
  <si>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</si>
  <si>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</si>
  <si>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</si>
  <si>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</si>
  <si>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</si>
  <si>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</si>
  <si>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</si>
  <si>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</si>
  <si>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</si>
  <si>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</si>
  <si>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</si>
  <si>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</si>
  <si>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</si>
  <si>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</si>
  <si>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</si>
  <si>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</si>
  <si>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</si>
  <si>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</si>
  <si>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</si>
  <si>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</si>
  <si>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</si>
  <si>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</si>
  <si>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</si>
  <si>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</si>
  <si>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</si>
  <si>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</si>
  <si>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</si>
  <si>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</si>
  <si>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</si>
  <si>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</si>
  <si>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</si>
  <si>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</si>
  <si>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</si>
  <si>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</si>
  <si>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</si>
  <si>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</si>
  <si>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</si>
  <si>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</si>
  <si>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</si>
  <si>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</si>
  <si>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</si>
  <si>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</si>
  <si>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</si>
  <si>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</si>
  <si>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</si>
  <si>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</si>
  <si>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</si>
  <si>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</si>
  <si>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</si>
  <si>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</si>
  <si>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</si>
  <si>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</si>
  <si>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</si>
  <si>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</si>
  <si>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</si>
  <si>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</si>
  <si>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</si>
  <si>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</si>
  <si>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</si>
  <si>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</si>
  <si>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</si>
  <si>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</si>
  <si>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</si>
  <si>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</si>
  <si>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</si>
  <si>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</si>
  <si>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</si>
  <si>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</si>
  <si>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</si>
  <si>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</si>
  <si>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</si>
  <si>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</si>
  <si>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</si>
  <si>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</si>
  <si>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</si>
  <si>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</si>
  <si>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</si>
  <si>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</si>
  <si>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</si>
  <si>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</si>
  <si>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</si>
  <si>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</si>
  <si>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</si>
  <si>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</si>
  <si>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</si>
  <si>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</si>
  <si>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</si>
  <si>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</si>
  <si>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</si>
  <si>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</si>
  <si>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</si>
  <si>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</si>
  <si>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</si>
  <si>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</si>
  <si>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</si>
  <si>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</si>
  <si>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</si>
  <si>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</si>
  <si>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</si>
  <si>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</si>
  <si>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</si>
  <si>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</si>
  <si>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</si>
  <si>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</si>
  <si>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</si>
  <si>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</si>
  <si>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</si>
  <si>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</si>
  <si>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</si>
  <si>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</si>
  <si>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</si>
  <si>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</si>
  <si>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</si>
  <si>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</si>
  <si>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</si>
  <si>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</si>
  <si>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</si>
  <si>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</si>
  <si>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</si>
  <si>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</si>
  <si>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</si>
  <si>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</si>
  <si>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</si>
  <si>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</si>
  <si>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</si>
  <si>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</si>
  <si>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</si>
  <si>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</si>
  <si>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</si>
  <si>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</si>
  <si>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</si>
  <si>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</si>
  <si>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</si>
  <si>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</si>
  <si>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</si>
  <si>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</si>
  <si>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</si>
  <si>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</si>
  <si>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</si>
  <si>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</si>
  <si>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</si>
  <si>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</si>
  <si>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</si>
  <si>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</si>
  <si>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</si>
  <si>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</si>
  <si>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</si>
  <si>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</si>
  <si>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</si>
  <si>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</si>
  <si>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</si>
  <si>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</si>
  <si>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</si>
  <si>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</si>
  <si>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</si>
  <si>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</si>
  <si>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</si>
  <si>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</si>
  <si>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</si>
  <si>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</si>
  <si>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</si>
  <si>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</si>
  <si>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</si>
  <si>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</si>
  <si>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</si>
  <si>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</si>
  <si>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</si>
  <si>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</si>
  <si>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</si>
  <si>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</si>
  <si>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</si>
  <si>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</si>
  <si>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</si>
  <si>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</si>
  <si>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</si>
  <si>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</si>
  <si>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</si>
  <si>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</si>
  <si>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</si>
  <si>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</si>
  <si>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</si>
  <si>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</si>
  <si>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</si>
  <si>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</si>
  <si>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</si>
  <si>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</si>
  <si>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</si>
  <si>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</si>
  <si>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</si>
  <si>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</si>
  <si>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</si>
  <si>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</si>
  <si>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</si>
  <si>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</si>
  <si>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</si>
  <si>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</si>
  <si>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</si>
  <si>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</si>
  <si>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</si>
  <si>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</si>
  <si>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</si>
  <si>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</si>
  <si>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</si>
  <si>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</si>
  <si>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</si>
  <si>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</si>
  <si>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</si>
  <si>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</si>
  <si>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</si>
  <si>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</si>
  <si>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</si>
  <si>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</si>
  <si>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</si>
  <si>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</si>
  <si>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</si>
  <si>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</si>
  <si>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</si>
  <si>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</si>
  <si>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</si>
  <si>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</si>
  <si>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</si>
  <si>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</si>
  <si>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</si>
  <si>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</si>
  <si>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</si>
  <si>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</si>
  <si>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</si>
  <si>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</si>
  <si>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</si>
  <si>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</si>
  <si>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</si>
  <si>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</si>
  <si>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</si>
  <si>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</si>
  <si>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</si>
  <si>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</si>
  <si>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</si>
  <si>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</si>
  <si>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</si>
  <si>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</si>
  <si>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</si>
  <si>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</si>
  <si>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</si>
  <si>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</si>
  <si>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</si>
  <si>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</si>
  <si>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</si>
  <si>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</si>
  <si>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</si>
  <si>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</si>
  <si>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</si>
  <si>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</si>
  <si>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</si>
  <si>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</si>
  <si>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</si>
  <si>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</si>
  <si>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</si>
  <si>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</si>
  <si>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</si>
  <si>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</si>
  <si>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</si>
  <si>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</si>
  <si>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</si>
  <si>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</si>
  <si>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</si>
  <si>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</si>
  <si>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</si>
  <si>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</si>
  <si>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</si>
  <si>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</si>
  <si>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</si>
  <si>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</si>
  <si>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</si>
  <si>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</si>
  <si>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</si>
  <si>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</si>
  <si>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</si>
  <si>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</si>
  <si>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</si>
  <si>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</si>
  <si>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</si>
  <si>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</si>
  <si>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</si>
  <si>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</si>
  <si>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</si>
  <si>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</si>
  <si>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</si>
  <si>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</si>
  <si>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</si>
  <si>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</si>
  <si>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</si>
  <si>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</si>
  <si>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</si>
  <si>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</si>
  <si>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</si>
  <si>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</si>
  <si>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</si>
  <si>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</si>
  <si>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</si>
  <si>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</si>
  <si>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</si>
  <si>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</si>
  <si>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</si>
  <si>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</si>
  <si>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</si>
  <si>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</si>
  <si>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</si>
  <si>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</si>
  <si>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</si>
  <si>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</si>
  <si>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</si>
  <si>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</si>
  <si>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</si>
  <si>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</si>
  <si>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</si>
  <si>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</si>
  <si>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</si>
  <si>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</si>
  <si>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</si>
  <si>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</si>
  <si>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</si>
  <si>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</si>
  <si>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</si>
  <si>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</si>
  <si>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</si>
  <si>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</si>
  <si>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</si>
  <si>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</si>
  <si>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</si>
  <si>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</si>
  <si>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</si>
  <si>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</si>
  <si>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</si>
  <si>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</si>
  <si>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</si>
  <si>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</si>
  <si>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</si>
  <si>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</si>
  <si>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</si>
  <si>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</si>
  <si>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</si>
  <si>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</si>
  <si>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</si>
  <si>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</si>
  <si>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</si>
  <si>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</si>
  <si>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</si>
  <si>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</si>
  <si>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</si>
  <si>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</si>
  <si>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</si>
  <si>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</si>
  <si>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</si>
  <si>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</si>
  <si>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</si>
  <si>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</si>
  <si>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</si>
  <si>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</si>
  <si>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</si>
  <si>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</si>
  <si>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</si>
  <si>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</si>
  <si>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</si>
  <si>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</si>
  <si>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</si>
  <si>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</si>
  <si>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</si>
  <si>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</si>
  <si>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</si>
  <si>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</si>
  <si>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</si>
  <si>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</si>
  <si>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</si>
  <si>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</si>
  <si>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</si>
  <si>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</si>
  <si>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</si>
  <si>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</si>
  <si>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</si>
  <si>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</si>
  <si>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</si>
  <si>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</si>
  <si>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</si>
  <si>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</si>
  <si>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</si>
  <si>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</si>
  <si>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</si>
  <si>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</si>
  <si>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</si>
  <si>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</si>
  <si>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</si>
  <si>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</si>
  <si>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</si>
  <si>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</si>
  <si>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</si>
  <si>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</si>
  <si>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</si>
  <si>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</si>
  <si>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</si>
  <si>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</si>
  <si>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</si>
  <si>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</si>
  <si>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</si>
  <si>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</si>
  <si>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</si>
  <si>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</si>
  <si>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</si>
  <si>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</si>
  <si>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</si>
  <si>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</si>
  <si>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</si>
  <si>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</si>
  <si>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</si>
  <si>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</si>
  <si>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</si>
  <si>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</si>
  <si>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</si>
  <si>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</si>
  <si>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</si>
  <si>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</si>
  <si>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</si>
  <si>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</si>
  <si>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</si>
  <si>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</si>
  <si>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</si>
  <si>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</si>
  <si>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</si>
  <si>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</si>
  <si>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</si>
  <si>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</si>
  <si>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</si>
  <si>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</si>
  <si>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</si>
  <si>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</si>
  <si>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</si>
  <si>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</si>
  <si>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</si>
  <si>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</si>
  <si>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</si>
  <si>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</si>
  <si>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</si>
  <si>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</si>
  <si>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</si>
  <si>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</si>
  <si>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</si>
  <si>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</si>
  <si>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</si>
  <si>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</si>
  <si>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</si>
  <si>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</si>
  <si>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</si>
  <si>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</si>
  <si>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</si>
  <si>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</si>
  <si>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</si>
  <si>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</si>
  <si>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</si>
  <si>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</si>
  <si>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</si>
  <si>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</si>
  <si>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</si>
  <si>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</si>
  <si>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</si>
  <si>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</si>
  <si>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</si>
  <si>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</si>
  <si>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</si>
  <si>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</si>
  <si>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</si>
  <si>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</si>
  <si>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</si>
  <si>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</si>
  <si>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</si>
  <si>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</si>
  <si>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</si>
  <si>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</si>
  <si>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</si>
  <si>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</si>
  <si>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</si>
  <si>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</si>
  <si>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</si>
  <si>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</si>
  <si>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</si>
  <si>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</si>
  <si>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</si>
  <si>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</si>
  <si>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</si>
  <si>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</si>
  <si>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</si>
  <si>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</si>
  <si>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</si>
  <si>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</si>
  <si>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</si>
  <si>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</si>
  <si>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</si>
  <si>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</si>
  <si>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</si>
  <si>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</si>
  <si>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</si>
  <si>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</si>
  <si>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</si>
  <si>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</si>
  <si>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</si>
  <si>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</si>
  <si>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</si>
  <si>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</si>
  <si>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</si>
  <si>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</si>
  <si>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</si>
  <si>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</si>
  <si>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</si>
  <si>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</si>
  <si>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</si>
  <si>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</si>
  <si>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</si>
  <si>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</si>
  <si>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</si>
  <si>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</si>
  <si>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</si>
  <si>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</si>
  <si>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</si>
  <si>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</si>
  <si>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</si>
  <si>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</si>
  <si>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</si>
  <si>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</si>
  <si>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</si>
  <si>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</si>
  <si>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</si>
  <si>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</si>
  <si>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</si>
  <si>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</si>
  <si>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</si>
  <si>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</si>
  <si>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</si>
  <si>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</si>
  <si>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</si>
  <si>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</si>
  <si>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</si>
  <si>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</si>
  <si>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</si>
  <si>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</si>
  <si>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</si>
  <si>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</si>
  <si>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</si>
  <si>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</si>
  <si>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</si>
  <si>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</si>
  <si>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</si>
  <si>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</si>
  <si>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</si>
  <si>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</si>
  <si>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</si>
  <si>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</si>
  <si>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</si>
  <si>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</si>
  <si>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</si>
  <si>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</si>
  <si>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</si>
  <si>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</si>
  <si>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</si>
  <si>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</si>
  <si>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</si>
  <si>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</si>
  <si>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</si>
  <si>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</si>
  <si>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</si>
  <si>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</si>
  <si>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</si>
  <si>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</si>
  <si>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</si>
  <si>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</si>
  <si>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</si>
  <si>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</si>
  <si>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</si>
  <si>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</si>
  <si>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</si>
  <si>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</si>
  <si>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</si>
  <si>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</si>
  <si>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</si>
  <si>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</si>
  <si>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</si>
  <si>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</si>
  <si>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</si>
  <si>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</si>
  <si>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</si>
  <si>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</si>
  <si>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</si>
  <si>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</si>
  <si>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</si>
  <si>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</si>
  <si>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</si>
  <si>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</si>
  <si>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</si>
  <si>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</si>
  <si>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</si>
  <si>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</si>
  <si>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</si>
  <si>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</si>
  <si>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</si>
  <si>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</si>
  <si>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</si>
  <si>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</si>
  <si>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</si>
  <si>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</si>
  <si>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</si>
  <si>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</si>
  <si>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</si>
  <si>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</si>
  <si>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</si>
  <si>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</si>
  <si>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</si>
  <si>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</si>
  <si>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</si>
  <si>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</si>
  <si>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</si>
  <si>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</si>
  <si>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</si>
  <si>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</si>
  <si>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</si>
  <si>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</si>
  <si>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</si>
  <si>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</si>
  <si>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</si>
  <si>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</si>
  <si>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</si>
  <si>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</si>
  <si>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</si>
  <si>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</si>
  <si>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</si>
  <si>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</si>
  <si>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</si>
  <si>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</si>
  <si>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</si>
  <si>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</si>
  <si>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</si>
  <si>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</si>
  <si>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</si>
  <si>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</si>
  <si>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</si>
  <si>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</si>
  <si>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</si>
  <si>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</si>
  <si>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</si>
  <si>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</si>
  <si>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</si>
  <si>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</si>
  <si>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</si>
  <si>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</si>
  <si>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</si>
  <si>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</si>
  <si>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</si>
  <si>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</si>
  <si>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</si>
  <si>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</si>
  <si>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</si>
  <si>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</si>
  <si>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</si>
  <si>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</si>
  <si>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</si>
  <si>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</si>
  <si>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</si>
  <si>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</si>
  <si>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</si>
  <si>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</si>
  <si>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</si>
  <si>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</si>
  <si>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</si>
  <si>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</si>
  <si>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</si>
  <si>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</si>
  <si>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</si>
  <si>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</si>
  <si>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</si>
  <si>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</si>
  <si>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</si>
  <si>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</si>
  <si>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</si>
  <si>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</si>
  <si>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</si>
  <si>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</si>
  <si>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</si>
  <si>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</si>
  <si>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</si>
  <si>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</si>
  <si>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</si>
  <si>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</si>
  <si>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</si>
  <si>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</si>
  <si>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</si>
  <si>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</si>
  <si>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</si>
  <si>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</si>
  <si>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</si>
  <si>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</si>
  <si>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</si>
  <si>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</si>
  <si>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</si>
  <si>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</si>
  <si>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</si>
  <si>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</si>
  <si>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</si>
  <si>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</si>
  <si>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</si>
  <si>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</si>
  <si>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</si>
  <si>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</si>
  <si>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</si>
  <si>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</si>
  <si>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</si>
  <si>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</si>
  <si>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</si>
  <si>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</si>
  <si>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</si>
  <si>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</si>
  <si>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</si>
  <si>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</si>
  <si>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</si>
  <si>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</si>
  <si>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</si>
  <si>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</si>
  <si>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</si>
  <si>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</si>
  <si>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</si>
  <si>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</si>
  <si>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</si>
  <si>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</si>
  <si>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</si>
  <si>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</si>
  <si>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</si>
  <si>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</si>
  <si>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</si>
  <si>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</si>
  <si>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</si>
  <si>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</si>
  <si>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</si>
  <si>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</si>
  <si>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</si>
  <si>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</si>
  <si>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</si>
  <si>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</si>
  <si>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</si>
  <si>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</si>
  <si>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</si>
  <si>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</si>
  <si>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</si>
  <si>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</si>
  <si>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</si>
  <si>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</si>
  <si>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</si>
  <si>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</si>
  <si>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</si>
  <si>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</si>
  <si>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</si>
  <si>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</si>
  <si>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</si>
  <si>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</si>
  <si>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</si>
  <si>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</si>
  <si>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</si>
  <si>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</si>
  <si>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</si>
  <si>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</si>
  <si>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</si>
  <si>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</si>
  <si>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</si>
  <si>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</si>
  <si>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</si>
  <si>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</si>
  <si>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</si>
  <si>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</si>
  <si>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</si>
  <si>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</si>
  <si>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</si>
  <si>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</si>
  <si>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</si>
  <si>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</si>
  <si>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</si>
  <si>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</si>
  <si>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</si>
  <si>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</si>
  <si>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</si>
  <si>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</si>
  <si>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</si>
  <si>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</si>
  <si>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</si>
  <si>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</si>
  <si>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</si>
  <si>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</si>
  <si>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</si>
  <si>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</si>
  <si>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</si>
  <si>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</si>
  <si>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</si>
  <si>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</si>
  <si>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</si>
  <si>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</si>
  <si>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</si>
  <si>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</si>
  <si>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</si>
  <si>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</si>
  <si>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</si>
  <si>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</si>
  <si>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</si>
  <si>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</si>
  <si>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</si>
  <si>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</si>
  <si>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</si>
  <si>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</si>
  <si>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</si>
  <si>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</si>
  <si>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</si>
  <si>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</si>
  <si>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</si>
  <si>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</si>
  <si>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</si>
  <si>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</si>
  <si>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</si>
  <si>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</si>
  <si>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</si>
  <si>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</si>
  <si>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</si>
  <si>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</si>
  <si>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</si>
  <si>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</si>
  <si>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</si>
  <si>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</si>
  <si>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</si>
  <si>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</si>
  <si>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</si>
  <si>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</si>
  <si>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</si>
  <si>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</si>
  <si>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</si>
  <si>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</si>
  <si>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</si>
  <si>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</si>
  <si>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</si>
  <si>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</si>
  <si>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</si>
  <si>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</si>
  <si>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</si>
  <si>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</si>
  <si>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</si>
  <si>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</si>
  <si>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</si>
  <si>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</si>
  <si>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</si>
  <si>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</si>
  <si>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</si>
  <si>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</si>
  <si>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</si>
  <si>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</si>
  <si>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</si>
  <si>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</si>
  <si>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</si>
  <si>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</si>
  <si>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</si>
  <si>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</si>
  <si>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</si>
  <si>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</si>
  <si>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</si>
  <si>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</si>
  <si>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</si>
  <si>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</si>
  <si>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</si>
  <si>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</si>
  <si>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</si>
  <si>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</si>
  <si>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</si>
  <si>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</si>
  <si>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</si>
  <si>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</si>
  <si>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</si>
  <si>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</si>
  <si>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</si>
  <si>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</si>
  <si>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</si>
  <si>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</si>
  <si>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</si>
  <si>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</si>
  <si>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</si>
  <si>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</si>
  <si>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</si>
  <si>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</si>
  <si>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</si>
  <si>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</si>
  <si>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</si>
  <si>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</si>
  <si>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</si>
  <si>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</si>
  <si>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</si>
  <si>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</si>
  <si>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</si>
  <si>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</si>
  <si>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</si>
  <si>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</si>
  <si>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</si>
  <si>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</si>
  <si>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</si>
  <si>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</si>
  <si>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</si>
  <si>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</si>
  <si>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</si>
  <si>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</si>
  <si>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</si>
  <si>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</si>
  <si>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</si>
  <si>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</si>
  <si>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</si>
  <si>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</si>
  <si>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</si>
  <si>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</si>
  <si>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</si>
  <si>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</si>
  <si>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</si>
  <si>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</si>
  <si>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</si>
  <si>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</si>
  <si>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</si>
  <si>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</si>
  <si>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</si>
  <si>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</si>
  <si>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</si>
  <si>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</si>
  <si>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</si>
  <si>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</si>
  <si>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</si>
  <si>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</si>
  <si>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</si>
  <si>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</si>
  <si>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</si>
  <si>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</si>
  <si>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</si>
  <si>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</si>
  <si>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</si>
  <si>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</si>
  <si>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</si>
  <si>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</si>
  <si>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</si>
  <si>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</si>
  <si>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</si>
  <si>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</si>
  <si>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</si>
  <si>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</si>
  <si>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</si>
  <si>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</si>
  <si>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</si>
  <si>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</si>
  <si>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</si>
  <si>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</si>
  <si>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</si>
  <si>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</si>
  <si>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</si>
  <si>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</si>
  <si>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</si>
  <si>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</si>
  <si>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</si>
  <si>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</si>
  <si>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</si>
  <si>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</si>
  <si>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</si>
  <si>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</si>
  <si>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</si>
  <si>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</si>
  <si>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</si>
  <si>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</si>
  <si>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</si>
  <si>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</si>
  <si>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</si>
  <si>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</si>
  <si>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</si>
  <si>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</si>
  <si>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</si>
  <si>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</si>
  <si>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</si>
  <si>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</si>
  <si>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</si>
  <si>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</si>
  <si>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</si>
  <si>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</si>
  <si>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</si>
  <si>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</si>
  <si>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</si>
  <si>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</si>
  <si>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</si>
  <si>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</si>
  <si>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</si>
  <si>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</si>
  <si>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</si>
  <si>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</si>
  <si>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</si>
  <si>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</si>
  <si>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</si>
  <si>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</si>
  <si>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</si>
  <si>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</si>
  <si>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</si>
  <si>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</si>
  <si>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</si>
  <si>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</si>
  <si>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</si>
  <si>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</si>
  <si>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</si>
  <si>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</si>
  <si>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</si>
  <si>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</si>
  <si>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</si>
  <si>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</si>
  <si>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</si>
  <si>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</si>
  <si>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</si>
  <si>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</si>
  <si>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</si>
  <si>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</si>
  <si>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</si>
  <si>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</si>
  <si>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</si>
  <si>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</si>
  <si>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</si>
  <si>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</si>
  <si>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</si>
  <si>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</si>
  <si>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</si>
  <si>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</si>
  <si>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</si>
  <si>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</si>
  <si>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</si>
  <si>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</si>
  <si>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</si>
  <si>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</si>
  <si>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</si>
  <si>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</si>
  <si>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</si>
  <si>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</si>
  <si>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</si>
  <si>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</si>
  <si>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</si>
  <si>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</si>
  <si>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</si>
  <si>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</si>
  <si>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</si>
  <si>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</si>
  <si>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</si>
  <si>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</si>
  <si>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</si>
  <si>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</si>
  <si>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</si>
  <si>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</si>
  <si>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</si>
  <si>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</si>
  <si>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</si>
  <si>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</si>
  <si>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</si>
  <si>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</si>
  <si>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</si>
  <si>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</si>
  <si>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</si>
  <si>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</si>
  <si>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</si>
  <si>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</si>
  <si>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</si>
  <si>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</si>
  <si>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</si>
  <si>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</si>
  <si>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</si>
  <si>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</si>
  <si>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</si>
  <si>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</si>
  <si>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</si>
  <si>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</si>
  <si>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</si>
  <si>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</si>
  <si>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</si>
  <si>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</si>
  <si>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</si>
  <si>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</si>
  <si>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</si>
  <si>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</si>
  <si>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</si>
  <si>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</si>
  <si>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</si>
  <si>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</si>
  <si>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</si>
  <si>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</si>
  <si>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</si>
  <si>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</si>
  <si>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</si>
  <si>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</si>
  <si>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</si>
  <si>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</si>
  <si>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</si>
  <si>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</si>
  <si>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</si>
  <si>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</si>
  <si>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</si>
  <si>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</si>
  <si>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</si>
  <si>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</si>
  <si>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</si>
  <si>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</si>
  <si>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</si>
  <si>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</si>
  <si>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</si>
  <si>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</si>
  <si>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</si>
  <si>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</si>
  <si>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</si>
  <si>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</si>
  <si>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</si>
  <si>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</si>
  <si>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</si>
  <si>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</si>
  <si>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</si>
  <si>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</si>
  <si>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</si>
  <si>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</si>
  <si>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</si>
  <si>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</si>
  <si>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</si>
  <si>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</si>
  <si>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</si>
  <si>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</si>
  <si>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</si>
  <si>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</si>
  <si>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</si>
  <si>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</si>
  <si>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</si>
  <si>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</si>
  <si>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</si>
  <si>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</si>
  <si>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</si>
  <si>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</si>
  <si>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</si>
  <si>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</si>
  <si>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</si>
  <si>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</si>
  <si>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</si>
  <si>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</si>
  <si>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</si>
  <si>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</si>
  <si>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</si>
  <si>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</si>
  <si>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</si>
  <si>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</si>
  <si>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</si>
  <si>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</si>
  <si>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</si>
  <si>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</si>
  <si>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</si>
  <si>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</si>
  <si>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</si>
  <si>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</si>
  <si>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</si>
  <si>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</si>
  <si>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</si>
  <si>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</si>
  <si>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</si>
  <si>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</si>
  <si>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</si>
  <si>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</si>
  <si>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</si>
  <si>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</si>
  <si>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</si>
  <si>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</si>
  <si>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</si>
  <si>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</si>
  <si>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</si>
  <si>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</si>
  <si>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</si>
  <si>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</si>
  <si>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</si>
  <si>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</si>
  <si>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</si>
  <si>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</si>
  <si>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</si>
  <si>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</si>
  <si>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</si>
  <si>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</si>
  <si>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</si>
  <si>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</si>
  <si>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</si>
  <si>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</si>
  <si>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</si>
  <si>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</si>
  <si>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</si>
  <si>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</si>
  <si>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</si>
  <si>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</si>
  <si>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</si>
  <si>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</si>
  <si>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</si>
  <si>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</si>
  <si>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</si>
  <si>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</si>
  <si>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</si>
  <si>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</si>
  <si>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</si>
  <si>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</si>
  <si>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</si>
  <si>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</si>
  <si>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</si>
  <si>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</si>
  <si>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</si>
  <si>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</si>
  <si>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</si>
  <si>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</si>
  <si>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</si>
  <si>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</si>
  <si>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</si>
  <si>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</si>
  <si>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</si>
  <si>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</si>
  <si>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</si>
  <si>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</si>
  <si>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</si>
  <si>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</si>
  <si>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</si>
  <si>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</si>
  <si>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</si>
  <si>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</si>
  <si>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</si>
  <si>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</si>
  <si>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</si>
  <si>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</si>
  <si>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</si>
  <si>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</si>
  <si>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</si>
  <si>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</si>
  <si>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</si>
  <si>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</si>
  <si>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</si>
  <si>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</si>
  <si>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</si>
  <si>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</si>
  <si>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</si>
  <si>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</si>
  <si>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</si>
  <si>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</si>
  <si>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</si>
  <si>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</si>
  <si>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</si>
  <si>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</si>
  <si>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</si>
  <si>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</si>
  <si>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</si>
  <si>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</si>
  <si>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</si>
  <si>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</si>
  <si>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</si>
  <si>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</si>
  <si>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</si>
  <si>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</si>
  <si>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</si>
  <si>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</si>
  <si>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</si>
  <si>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</si>
  <si>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</si>
  <si>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</si>
  <si>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</si>
  <si>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</si>
  <si>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</si>
  <si>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</si>
  <si>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</si>
  <si>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</si>
  <si>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</si>
  <si>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</si>
  <si>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</si>
  <si>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</si>
  <si>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</si>
  <si>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</si>
  <si>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</si>
  <si>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</si>
  <si>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</si>
  <si>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</si>
  <si>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</si>
  <si>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</si>
  <si>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</si>
  <si>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</si>
  <si>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</si>
  <si>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</si>
  <si>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</si>
  <si>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</si>
  <si>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</si>
  <si>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</si>
  <si>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</si>
  <si>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</si>
  <si>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</si>
  <si>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</si>
  <si>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</si>
  <si>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</si>
  <si>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</si>
  <si>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</si>
  <si>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</si>
  <si>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</si>
  <si>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</si>
  <si>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</si>
  <si>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</si>
  <si>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</si>
  <si>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</si>
  <si>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</si>
  <si>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</si>
  <si>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</si>
  <si>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</si>
  <si>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</si>
  <si>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</si>
  <si>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</si>
  <si>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</si>
  <si>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</si>
  <si>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</si>
  <si>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</si>
  <si>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</si>
  <si>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</si>
  <si>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</si>
  <si>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</si>
  <si>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</si>
  <si>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</si>
  <si>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</si>
  <si>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</si>
  <si>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</si>
  <si>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</si>
  <si>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</si>
  <si>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</si>
  <si>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</si>
  <si>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</si>
  <si>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</si>
  <si>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</si>
  <si>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</si>
  <si>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</si>
  <si>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</si>
  <si>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</si>
  <si>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</si>
  <si>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</si>
  <si>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</si>
  <si>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</si>
  <si>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</si>
  <si>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</si>
  <si>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</si>
  <si>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</si>
  <si>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</si>
  <si>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</si>
  <si>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</si>
  <si>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</si>
  <si>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</si>
  <si>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</si>
  <si>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</si>
  <si>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</si>
  <si>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</si>
  <si>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</si>
  <si>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</si>
  <si>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</si>
  <si>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</si>
  <si>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</si>
  <si>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</si>
  <si>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</si>
  <si>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</si>
  <si>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</si>
  <si>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</si>
  <si>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</si>
  <si>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</si>
  <si>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</si>
  <si>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</si>
  <si>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</si>
  <si>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</si>
  <si>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</si>
  <si>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</si>
  <si>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</si>
  <si>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</si>
  <si>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</si>
  <si>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</si>
  <si>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</si>
  <si>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</si>
  <si>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</si>
  <si>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</si>
  <si>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</si>
  <si>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</si>
  <si>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</si>
  <si>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</si>
  <si>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</si>
  <si>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</si>
  <si>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</si>
  <si>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</si>
  <si>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</si>
  <si>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</si>
  <si>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</si>
  <si>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</si>
  <si>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</si>
  <si>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</si>
  <si>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</si>
  <si>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</si>
  <si>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</si>
  <si>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</si>
  <si>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</si>
  <si>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</si>
  <si>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</si>
  <si>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</si>
  <si>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</si>
  <si>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</si>
  <si>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</si>
  <si>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</si>
  <si>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</si>
  <si>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</si>
  <si>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</si>
  <si>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</si>
  <si>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</si>
  <si>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</si>
  <si>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</si>
  <si>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</si>
  <si>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</si>
  <si>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</si>
  <si>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</si>
  <si>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</si>
  <si>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</si>
  <si>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</si>
  <si>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</si>
  <si>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</si>
  <si>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</si>
  <si>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</si>
  <si>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</si>
  <si>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</si>
  <si>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</si>
  <si>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</si>
  <si>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</si>
  <si>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</si>
  <si>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</si>
  <si>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</si>
  <si>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</si>
  <si>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</si>
  <si>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</si>
  <si>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</si>
  <si>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</si>
  <si>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</si>
  <si>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</si>
  <si>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</si>
  <si>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</si>
  <si>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</si>
  <si>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</si>
  <si>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</si>
  <si>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</si>
  <si>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</si>
  <si>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</si>
  <si>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</si>
  <si>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</si>
  <si>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</si>
  <si>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</si>
  <si>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</si>
  <si>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</si>
  <si>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</si>
  <si>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</si>
  <si>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</si>
  <si>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</si>
  <si>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</si>
  <si>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</si>
  <si>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</si>
  <si>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</si>
  <si>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</si>
  <si>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</si>
  <si>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</si>
  <si>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</si>
  <si>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</si>
  <si>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</si>
  <si>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</si>
  <si>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</si>
  <si>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</si>
  <si>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</si>
  <si>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</si>
  <si>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</si>
  <si>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</si>
  <si>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</si>
  <si>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</si>
  <si>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</si>
  <si>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</si>
  <si>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</si>
  <si>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</si>
  <si>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</si>
  <si>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</si>
  <si>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</si>
  <si>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</si>
  <si>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</si>
  <si>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</si>
  <si>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</si>
  <si>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</si>
  <si>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</si>
  <si>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</si>
  <si>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</si>
  <si>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</si>
  <si>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</si>
  <si>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</si>
  <si>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</si>
  <si>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</si>
  <si>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</si>
  <si>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</si>
  <si>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</si>
  <si>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</si>
  <si>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</si>
  <si>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</si>
  <si>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</si>
  <si>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</si>
  <si>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</si>
  <si>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</si>
  <si>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</si>
  <si>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</si>
  <si>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</si>
  <si>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</si>
  <si>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</si>
  <si>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</si>
  <si>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</si>
  <si>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</si>
  <si>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</si>
  <si>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</si>
  <si>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</si>
  <si>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</si>
  <si>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</si>
  <si>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</si>
  <si>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</si>
  <si>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</si>
  <si>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</si>
  <si>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</si>
  <si>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</si>
  <si>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</si>
  <si>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</si>
  <si>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</si>
  <si>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</si>
  <si>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</si>
  <si>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</si>
  <si>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</si>
  <si>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</si>
  <si>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</si>
  <si>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</si>
  <si>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</si>
  <si>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</si>
  <si>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</si>
  <si>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</si>
  <si>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</si>
  <si>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</si>
  <si>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</si>
  <si>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</si>
  <si>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</si>
  <si>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</si>
  <si>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</si>
  <si>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</si>
  <si>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</si>
  <si>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</si>
  <si>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</si>
  <si>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</si>
  <si>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</si>
  <si>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</si>
  <si>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</si>
  <si>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</si>
  <si>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</si>
  <si>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</si>
  <si>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</si>
  <si>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</si>
  <si>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</si>
  <si>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</si>
  <si>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</si>
  <si>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</si>
  <si>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</si>
  <si>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</si>
  <si>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</si>
  <si>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</si>
  <si>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</si>
  <si>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</si>
  <si>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</si>
  <si>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</si>
  <si>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</si>
  <si>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</si>
  <si>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</si>
  <si>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</si>
  <si>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</si>
  <si>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</si>
  <si>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</si>
  <si>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</si>
  <si>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</si>
  <si>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</si>
  <si>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</si>
  <si>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</si>
  <si>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</si>
  <si>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</si>
  <si>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</si>
  <si>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</si>
  <si>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</si>
  <si>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</si>
  <si>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</si>
  <si>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</si>
  <si>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</si>
  <si>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</si>
  <si>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</si>
  <si>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</si>
  <si>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</si>
  <si>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</si>
  <si>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</si>
  <si>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</si>
  <si>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</si>
  <si>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</si>
  <si>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</si>
  <si>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</si>
  <si>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</si>
  <si>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</si>
  <si>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</si>
  <si>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</si>
  <si>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</si>
  <si>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</si>
  <si>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</si>
  <si>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</si>
  <si>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</si>
  <si>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</si>
  <si>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</si>
  <si>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</si>
  <si>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</si>
  <si>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</si>
  <si>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</si>
  <si>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</si>
  <si>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</si>
  <si>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</si>
  <si>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</si>
  <si>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</si>
  <si>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</si>
  <si>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</si>
  <si>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</si>
  <si>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</si>
  <si>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</si>
  <si>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</si>
  <si>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</si>
  <si>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</si>
  <si>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</si>
  <si>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</si>
  <si>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</si>
  <si>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</si>
  <si>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</si>
  <si>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</si>
  <si>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</si>
  <si>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</si>
  <si>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</si>
  <si>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</si>
  <si>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</si>
  <si>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</si>
  <si>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</si>
  <si>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</si>
  <si>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</si>
  <si>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</si>
  <si>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</si>
  <si>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</si>
  <si>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</si>
  <si>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</si>
  <si>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</si>
  <si>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</si>
  <si>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</si>
  <si>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</si>
  <si>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</si>
  <si>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</si>
  <si>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</si>
  <si>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</si>
  <si>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</si>
  <si>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</si>
  <si>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</si>
  <si>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</si>
  <si>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</si>
  <si>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</si>
  <si>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</si>
  <si>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</si>
  <si>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</si>
  <si>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</si>
  <si>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</si>
  <si>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</si>
  <si>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</si>
  <si>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</si>
  <si>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</si>
  <si>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</si>
  <si>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</si>
  <si>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</si>
  <si>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</si>
  <si>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</si>
  <si>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</si>
  <si>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</si>
  <si>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</si>
  <si>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</si>
  <si>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</si>
  <si>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</si>
  <si>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</si>
  <si>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</si>
  <si>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</si>
  <si>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</si>
  <si>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</si>
  <si>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</si>
  <si>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</si>
  <si>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</si>
  <si>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</si>
  <si>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</si>
  <si>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</si>
  <si>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</si>
  <si>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</si>
  <si>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</si>
  <si>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</si>
  <si>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</si>
  <si>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</si>
  <si>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</si>
  <si>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</si>
  <si>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</si>
  <si>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</si>
  <si>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</si>
  <si>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</si>
  <si>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</si>
  <si>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</si>
  <si>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</si>
  <si>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</si>
  <si>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</si>
  <si>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</si>
  <si>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</si>
  <si>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</si>
  <si>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</si>
  <si>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</si>
  <si>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</si>
  <si>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</si>
  <si>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</si>
  <si>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</si>
  <si>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</si>
  <si>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</si>
  <si>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</si>
  <si>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</si>
  <si>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</si>
  <si>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</si>
  <si>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</si>
  <si>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</si>
  <si>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</si>
  <si>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</si>
  <si>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</si>
  <si>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</si>
  <si>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</si>
  <si>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</si>
  <si>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</si>
  <si>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</si>
  <si>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</si>
  <si>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</si>
  <si>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</si>
  <si>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</si>
  <si>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</si>
  <si>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</si>
  <si>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</si>
  <si>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</si>
  <si>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</si>
  <si>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</si>
  <si>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</si>
  <si>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</si>
  <si>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</si>
  <si>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</si>
  <si>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</si>
  <si>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</si>
  <si>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</si>
  <si>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</si>
  <si>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</si>
  <si>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</si>
  <si>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</si>
  <si>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</si>
  <si>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</si>
  <si>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</si>
  <si>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</si>
  <si>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</si>
  <si>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</si>
  <si>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</si>
  <si>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</si>
  <si>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</si>
  <si>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</si>
  <si>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</si>
  <si>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</si>
  <si>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</si>
  <si>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</si>
  <si>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</si>
  <si>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</si>
  <si>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</si>
  <si>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</si>
  <si>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</si>
  <si>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</si>
  <si>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</si>
  <si>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</si>
  <si>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</si>
  <si>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</si>
  <si>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</si>
  <si>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</si>
  <si>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</si>
  <si>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</si>
  <si>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</si>
  <si>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</si>
  <si>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</si>
  <si>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</si>
  <si>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</si>
  <si>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</si>
  <si>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</si>
  <si>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</si>
  <si>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</si>
  <si>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</si>
  <si>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</si>
  <si>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</si>
  <si>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</si>
  <si>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</si>
  <si>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</si>
  <si>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</si>
  <si>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</si>
  <si>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</si>
  <si>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</si>
  <si>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</si>
  <si>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</si>
  <si>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</si>
  <si>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</si>
  <si>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</si>
  <si>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</si>
  <si>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</si>
  <si>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</si>
  <si>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</si>
  <si>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</si>
  <si>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</si>
  <si>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</si>
  <si>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</si>
  <si>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</si>
  <si>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</si>
  <si>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</si>
  <si>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</si>
  <si>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</si>
  <si>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</si>
  <si>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</si>
  <si>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</si>
  <si>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</si>
  <si>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</si>
  <si>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</si>
  <si>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</si>
  <si>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</si>
  <si>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</si>
  <si>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</si>
  <si>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</si>
  <si>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</si>
  <si>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</si>
  <si>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</si>
  <si>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</si>
  <si>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</si>
  <si>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</si>
  <si>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</si>
  <si>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</si>
  <si>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</si>
  <si>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</si>
  <si>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</si>
  <si>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</si>
  <si>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</si>
  <si>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</si>
  <si>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</si>
  <si>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</si>
  <si>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</si>
  <si>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</si>
  <si>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</si>
  <si>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</si>
  <si>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</si>
  <si>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</si>
  <si>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</si>
  <si>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</si>
  <si>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</si>
  <si>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</si>
  <si>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</si>
  <si>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</si>
  <si>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</si>
  <si>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</si>
  <si>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</si>
  <si>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</si>
  <si>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</si>
  <si>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</si>
  <si>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</si>
  <si>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</si>
  <si>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</si>
  <si>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</si>
  <si>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</si>
  <si>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</si>
  <si>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</si>
  <si>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</si>
  <si>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</si>
  <si>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</si>
  <si>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</si>
  <si>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</si>
  <si>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</si>
  <si>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</si>
  <si>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</si>
  <si>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</si>
  <si>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</si>
  <si>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</si>
  <si>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</si>
  <si>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</si>
  <si>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</si>
  <si>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</si>
  <si>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</si>
  <si>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</si>
  <si>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</si>
  <si>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</si>
  <si>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</si>
  <si>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</si>
  <si>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</si>
  <si>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</si>
  <si>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</si>
  <si>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</si>
  <si>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</si>
  <si>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</si>
  <si>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</si>
  <si>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</si>
  <si>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</si>
  <si>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</si>
  <si>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</si>
  <si>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</si>
  <si>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</si>
  <si>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</si>
  <si>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</si>
  <si>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</si>
  <si>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</si>
  <si>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</si>
  <si>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</si>
  <si>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</si>
  <si>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</si>
  <si>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</si>
  <si>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</si>
  <si>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</si>
  <si>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</si>
  <si>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</si>
  <si>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</si>
  <si>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</si>
  <si>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</si>
  <si>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</si>
  <si>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</si>
  <si>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</si>
  <si>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</si>
  <si>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</si>
  <si>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</si>
  <si>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</si>
  <si>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</si>
  <si>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</si>
  <si>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</si>
  <si>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</si>
  <si>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</si>
  <si>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</si>
  <si>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</si>
  <si>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</si>
  <si>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</si>
  <si>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</si>
  <si>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</si>
  <si>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</si>
  <si>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</si>
  <si>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</si>
  <si>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</si>
  <si>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</si>
  <si>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</si>
  <si>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</si>
  <si>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</si>
  <si>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</si>
  <si>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</si>
  <si>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</si>
  <si>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</si>
  <si>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</si>
  <si>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</si>
  <si>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</si>
  <si>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</si>
  <si>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</si>
  <si>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</si>
  <si>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</si>
  <si>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</si>
  <si>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</si>
  <si>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</si>
  <si>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</si>
  <si>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</si>
  <si>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</si>
  <si>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</si>
  <si>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</si>
  <si>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</si>
  <si>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</si>
  <si>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</si>
  <si>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</si>
  <si>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</si>
  <si>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</si>
  <si>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</si>
  <si>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</si>
  <si>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</si>
  <si>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</si>
  <si>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</si>
  <si>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</si>
  <si>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</si>
  <si>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</si>
  <si>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</si>
  <si>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</si>
  <si>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</si>
  <si>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</si>
  <si>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</si>
  <si>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</si>
  <si>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</si>
  <si>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</si>
  <si>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</si>
  <si>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</si>
  <si>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</si>
  <si>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</si>
  <si>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</si>
  <si>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</si>
  <si>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</si>
  <si>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</si>
  <si>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</si>
  <si>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</si>
  <si>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</si>
  <si>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</si>
  <si>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</si>
  <si>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</si>
  <si>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</si>
  <si>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</si>
  <si>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</si>
  <si>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</si>
  <si>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</si>
  <si>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</si>
  <si>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</si>
  <si>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</si>
  <si>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</si>
  <si>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</si>
  <si>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</si>
  <si>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</si>
  <si>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</si>
  <si>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</si>
  <si>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</si>
  <si>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</si>
  <si>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</si>
  <si>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</si>
  <si>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</si>
  <si>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</si>
  <si>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</si>
  <si>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</si>
  <si>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</si>
  <si>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</si>
  <si>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</si>
  <si>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</si>
  <si>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</si>
  <si>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</si>
  <si>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</si>
  <si>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</si>
  <si>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</si>
  <si>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</si>
  <si>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</si>
  <si>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</si>
  <si>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</si>
  <si>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</si>
  <si>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</si>
  <si>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</si>
  <si>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</si>
  <si>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</si>
  <si>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</si>
  <si>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</si>
  <si>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</si>
  <si>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</si>
  <si>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</si>
  <si>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</si>
  <si>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</si>
  <si>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</si>
  <si>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</si>
  <si>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</si>
  <si>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</si>
  <si>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</si>
  <si>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</si>
  <si>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</si>
  <si>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</si>
  <si>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</si>
  <si>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</si>
  <si>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</si>
  <si>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</si>
  <si>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</si>
  <si>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</si>
  <si>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</si>
  <si>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</si>
  <si>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</si>
  <si>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</si>
  <si>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</si>
  <si>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</si>
  <si>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</si>
  <si>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</si>
  <si>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</si>
  <si>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</si>
  <si>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</si>
  <si>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</si>
  <si>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</si>
  <si>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</si>
  <si>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</si>
  <si>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</si>
  <si>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</si>
  <si>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</si>
  <si>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</si>
  <si>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</si>
  <si>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</si>
  <si>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</si>
  <si>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</si>
  <si>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</si>
  <si>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</si>
  <si>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</si>
  <si>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</si>
  <si>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</si>
  <si>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</si>
  <si>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</si>
  <si>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</si>
  <si>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</si>
  <si>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</si>
  <si>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</si>
  <si>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</si>
  <si>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</si>
  <si>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</si>
  <si>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</si>
  <si>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</si>
  <si>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</si>
  <si>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</si>
  <si>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</si>
  <si>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</si>
  <si>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</si>
  <si>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</si>
  <si>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</si>
  <si>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</si>
  <si>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</si>
  <si>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</si>
  <si>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</si>
  <si>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</si>
  <si>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</si>
  <si>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</si>
  <si>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</si>
  <si>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</si>
  <si>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</si>
  <si>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</si>
  <si>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</si>
  <si>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</si>
  <si>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</si>
  <si>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</si>
  <si>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</si>
  <si>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</si>
  <si>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</si>
  <si>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</si>
  <si>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</si>
  <si>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</si>
  <si>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</si>
  <si>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</si>
  <si>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</si>
  <si>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</si>
  <si>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</si>
  <si>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</si>
  <si>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</si>
  <si>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</si>
  <si>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</si>
  <si>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</si>
  <si>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</si>
  <si>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</si>
  <si>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</si>
  <si>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</si>
  <si>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</si>
  <si>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</si>
  <si>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</si>
  <si>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</si>
  <si>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</si>
  <si>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</si>
  <si>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</si>
  <si>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</si>
  <si>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</si>
  <si>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</si>
  <si>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</si>
  <si>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</si>
  <si>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</si>
  <si>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</si>
  <si>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</si>
  <si>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</si>
  <si>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</si>
  <si>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</si>
  <si>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</si>
  <si>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</si>
  <si>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</si>
  <si>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</si>
  <si>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</si>
  <si>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</si>
  <si>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</si>
  <si>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</si>
  <si>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</si>
  <si>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</si>
  <si>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</si>
  <si>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</si>
  <si>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</si>
  <si>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</si>
  <si>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</si>
  <si>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</si>
  <si>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</si>
  <si>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</si>
  <si>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</si>
  <si>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</si>
  <si>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</si>
  <si>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</si>
  <si>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</si>
  <si>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</si>
  <si>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</si>
  <si>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</si>
  <si>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</si>
  <si>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</si>
  <si>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</si>
  <si>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</si>
  <si>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</si>
  <si>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</si>
  <si>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</si>
  <si>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</si>
  <si>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</si>
  <si>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</si>
  <si>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</si>
  <si>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</si>
  <si>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</si>
  <si>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</si>
  <si>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</si>
  <si>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</si>
  <si>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</si>
  <si>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</si>
  <si>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</si>
  <si>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</si>
  <si>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</si>
  <si>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</si>
  <si>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</si>
  <si>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</si>
  <si>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</si>
  <si>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</si>
  <si>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</si>
  <si>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</si>
  <si>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</si>
  <si>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</si>
  <si>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</si>
  <si>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</si>
  <si>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</si>
  <si>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</si>
  <si>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</si>
  <si>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</si>
  <si>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</si>
  <si>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</si>
  <si>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</si>
  <si>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</si>
  <si>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</si>
  <si>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</si>
  <si>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</si>
  <si>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</si>
  <si>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</si>
  <si>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</si>
  <si>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</si>
  <si>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</si>
  <si>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</si>
  <si>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</si>
  <si>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</si>
  <si>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</si>
  <si>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</si>
  <si>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</si>
  <si>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</si>
  <si>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</si>
  <si>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</si>
  <si>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</si>
  <si>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</si>
  <si>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</si>
  <si>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</si>
  <si>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</si>
  <si>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</si>
  <si>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</si>
  <si>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</si>
  <si>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</si>
  <si>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</si>
  <si>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</si>
  <si>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</si>
  <si>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</si>
  <si>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</si>
  <si>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</si>
  <si>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</si>
  <si>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</si>
  <si>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</si>
  <si>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</si>
  <si>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</si>
  <si>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</si>
  <si>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</si>
  <si>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</si>
  <si>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</si>
  <si>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</si>
  <si>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</si>
  <si>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</si>
  <si>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</si>
  <si>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</si>
  <si>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</si>
  <si>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</si>
  <si>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</si>
  <si>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</si>
  <si>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</si>
  <si>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</si>
  <si>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</si>
  <si>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</si>
  <si>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</si>
  <si>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</si>
  <si>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</si>
  <si>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</si>
  <si>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</si>
  <si>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</si>
  <si>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</si>
  <si>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</si>
  <si>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</si>
  <si>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</si>
  <si>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</si>
  <si>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</si>
  <si>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</si>
  <si>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</si>
  <si>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</si>
  <si>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</si>
  <si>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</si>
  <si>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</si>
  <si>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</si>
  <si>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</si>
  <si>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</si>
  <si>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</si>
  <si>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</si>
  <si>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</si>
  <si>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</si>
  <si>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</si>
  <si>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</si>
  <si>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</si>
  <si>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</si>
  <si>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</si>
  <si>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</si>
  <si>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</si>
  <si>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</si>
  <si>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</si>
  <si>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</si>
  <si>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</si>
  <si>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</si>
  <si>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</si>
  <si>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</si>
  <si>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</si>
  <si>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</si>
  <si>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</si>
  <si>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</si>
  <si>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</si>
  <si>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</si>
  <si>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</si>
  <si>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</si>
  <si>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</si>
  <si>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</si>
  <si>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</si>
  <si>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</si>
  <si>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</si>
  <si>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</si>
  <si>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</si>
  <si>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</si>
  <si>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</si>
  <si>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</si>
  <si>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</si>
  <si>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</si>
  <si>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</si>
  <si>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</si>
  <si>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</si>
  <si>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</si>
  <si>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</si>
  <si>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</si>
  <si>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</si>
  <si>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</si>
  <si>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</si>
  <si>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</si>
  <si>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</si>
  <si>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</si>
  <si>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</si>
  <si>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</si>
  <si>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</si>
  <si>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</si>
  <si>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</si>
  <si>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</si>
  <si>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</si>
  <si>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</si>
  <si>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</si>
  <si>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</si>
  <si>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</si>
  <si>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</si>
  <si>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</si>
  <si>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</si>
  <si>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</si>
  <si>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</si>
  <si>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</si>
  <si>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</si>
  <si>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</si>
  <si>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</si>
  <si>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</si>
  <si>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</si>
  <si>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</si>
  <si>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</si>
  <si>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</si>
  <si>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</si>
  <si>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</si>
  <si>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</si>
  <si>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</si>
  <si>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</si>
  <si>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</si>
  <si>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</si>
  <si>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</si>
  <si>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</si>
  <si>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</si>
  <si>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</si>
  <si>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</si>
  <si>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</si>
  <si>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</si>
  <si>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</si>
  <si>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</si>
  <si>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</si>
  <si>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</si>
  <si>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</si>
  <si>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</si>
  <si>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</si>
  <si>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</si>
  <si>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</si>
  <si>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</si>
  <si>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</si>
  <si>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</si>
  <si>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</si>
  <si>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</si>
  <si>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</si>
  <si>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</si>
  <si>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</si>
  <si>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</si>
  <si>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</si>
  <si>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</si>
  <si>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</si>
  <si>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</si>
  <si>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</si>
  <si>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</si>
  <si>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</si>
  <si>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</si>
  <si>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</si>
  <si>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</si>
  <si>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</si>
  <si>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</si>
  <si>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</si>
  <si>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</si>
  <si>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</si>
  <si>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</si>
  <si>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</si>
  <si>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</si>
  <si>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</si>
  <si>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</si>
  <si>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</si>
  <si>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</si>
  <si>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</si>
  <si>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</si>
  <si>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</si>
  <si>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</si>
  <si>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</si>
  <si>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</si>
  <si>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</si>
  <si>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</si>
  <si>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</si>
  <si>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</si>
  <si>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</si>
  <si>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</si>
  <si>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</si>
  <si>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</si>
  <si>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</si>
  <si>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</si>
  <si>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</si>
  <si>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</si>
  <si>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</si>
  <si>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</si>
  <si>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</si>
  <si>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</si>
  <si>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</si>
  <si>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</si>
  <si>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</si>
  <si>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</si>
  <si>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</si>
  <si>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</si>
  <si>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</si>
  <si>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</si>
  <si>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</si>
  <si>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</si>
  <si>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</si>
  <si>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</si>
  <si>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</si>
  <si>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</si>
  <si>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</si>
  <si>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</si>
  <si>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</si>
  <si>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</si>
  <si>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</si>
  <si>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</si>
  <si>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</si>
  <si>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</si>
  <si>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</si>
  <si>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</si>
  <si>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</si>
  <si>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</si>
  <si>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</si>
  <si>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</si>
  <si>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</si>
  <si>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</si>
  <si>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</si>
  <si>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</si>
  <si>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</si>
  <si>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</si>
  <si>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</si>
  <si>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</si>
  <si>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</si>
  <si>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</si>
  <si>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</si>
  <si>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</si>
  <si>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</si>
  <si>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</si>
  <si>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</si>
  <si>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</si>
  <si>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</si>
  <si>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</si>
  <si>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</si>
  <si>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</si>
  <si>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</si>
  <si>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</si>
  <si>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</si>
  <si>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</si>
  <si>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</si>
  <si>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</si>
  <si>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</si>
  <si>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</si>
  <si>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</si>
  <si>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</si>
  <si>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</si>
  <si>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</si>
  <si>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</si>
  <si>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</si>
  <si>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</si>
  <si>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</si>
  <si>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</si>
  <si>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</si>
  <si>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</si>
  <si>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</si>
  <si>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</si>
  <si>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</si>
  <si>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</si>
  <si>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</si>
  <si>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</si>
  <si>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</si>
  <si>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</si>
  <si>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</si>
  <si>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</si>
  <si>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</si>
  <si>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</si>
  <si>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</si>
  <si>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</si>
  <si>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</si>
  <si>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</si>
  <si>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</si>
  <si>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</si>
  <si>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</si>
  <si>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</si>
  <si>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</si>
  <si>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</si>
  <si>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</si>
  <si>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</si>
  <si>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</si>
  <si>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</si>
  <si>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</si>
  <si>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</si>
  <si>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</si>
  <si>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</si>
  <si>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</si>
  <si>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</si>
  <si>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</si>
  <si>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</si>
  <si>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</si>
  <si>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</si>
  <si>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</si>
  <si>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</si>
  <si>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</si>
  <si>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</si>
  <si>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</si>
  <si>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</si>
  <si>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</si>
  <si>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</si>
  <si>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</si>
  <si>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</si>
  <si>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</si>
  <si>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</si>
  <si>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</si>
  <si>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</si>
  <si>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</si>
  <si>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</si>
  <si>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</si>
  <si>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</si>
  <si>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</si>
  <si>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</si>
  <si>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</si>
  <si>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</si>
  <si>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</si>
  <si>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</si>
  <si>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</si>
  <si>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</si>
  <si>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</si>
  <si>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</si>
  <si>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</si>
  <si>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</si>
  <si>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</si>
  <si>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</si>
  <si>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</si>
  <si>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</si>
  <si>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</si>
  <si>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</si>
  <si>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</si>
  <si>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</si>
  <si>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</si>
  <si>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</si>
  <si>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</si>
  <si>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</si>
  <si>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</si>
  <si>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</si>
  <si>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</si>
  <si>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</si>
  <si>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</si>
  <si>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</si>
  <si>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</si>
  <si>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</si>
  <si>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</si>
  <si>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</si>
  <si>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</si>
  <si>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</si>
  <si>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</si>
  <si>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</si>
  <si>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</si>
  <si>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</si>
  <si>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</si>
  <si>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</si>
  <si>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</si>
  <si>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</si>
  <si>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</si>
  <si>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</si>
  <si>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</si>
  <si>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</si>
  <si>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</si>
  <si>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</si>
  <si>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</si>
  <si>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</si>
  <si>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</si>
  <si>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</si>
  <si>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</si>
  <si>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</si>
  <si>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</si>
  <si>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</si>
  <si>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</si>
  <si>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</si>
  <si>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</si>
  <si>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</si>
  <si>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</si>
  <si>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</si>
  <si>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</si>
  <si>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</si>
  <si>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</si>
  <si>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</si>
  <si>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</si>
  <si>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</si>
  <si>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</si>
  <si>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</si>
  <si>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</si>
  <si>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</si>
  <si>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</si>
  <si>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</si>
  <si>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</si>
  <si>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</si>
  <si>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</si>
  <si>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</si>
  <si>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</si>
  <si>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</si>
  <si>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</si>
  <si>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</si>
  <si>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</si>
  <si>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</si>
  <si>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</si>
  <si>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</si>
  <si>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</si>
  <si>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</si>
  <si>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</si>
  <si>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</si>
  <si>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</si>
  <si>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</si>
  <si>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</si>
  <si>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</si>
  <si>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</si>
  <si>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</si>
  <si>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</si>
  <si>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</si>
  <si>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</si>
  <si>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</si>
  <si>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</si>
  <si>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</si>
  <si>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</si>
  <si>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</si>
  <si>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</si>
  <si>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</si>
  <si>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</si>
  <si>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</si>
  <si>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</si>
  <si>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</si>
  <si>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</si>
  <si>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</si>
  <si>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</si>
  <si>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</si>
  <si>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</si>
  <si>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</si>
  <si>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</si>
  <si>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</si>
  <si>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</si>
  <si>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</si>
  <si>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</si>
  <si>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</si>
  <si>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</si>
  <si>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</si>
  <si>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</si>
  <si>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</si>
  <si>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</si>
  <si>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</si>
  <si>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</si>
  <si>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</si>
  <si>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</si>
  <si>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</si>
  <si>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</si>
  <si>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</si>
  <si>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</si>
  <si>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</si>
  <si>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</si>
  <si>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</si>
  <si>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</si>
  <si>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</si>
  <si>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</si>
  <si>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</si>
  <si>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</si>
  <si>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</si>
  <si>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</si>
  <si>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</si>
  <si>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</si>
  <si>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</si>
  <si>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</si>
  <si>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</si>
  <si>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</si>
  <si>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</si>
  <si>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</si>
  <si>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</si>
  <si>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</si>
  <si>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</si>
  <si>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</si>
  <si>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</si>
  <si>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</si>
  <si>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</si>
  <si>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</si>
  <si>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</si>
  <si>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</si>
  <si>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</si>
  <si>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</si>
  <si>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</si>
  <si>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</si>
  <si>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</si>
  <si>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</si>
  <si>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</si>
  <si>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</si>
  <si>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</si>
  <si>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</si>
  <si>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</si>
  <si>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</si>
  <si>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</si>
  <si>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</si>
  <si>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</si>
  <si>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</si>
  <si>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</si>
  <si>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</si>
  <si>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</si>
  <si>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</si>
  <si>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</si>
  <si>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</si>
  <si>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</si>
  <si>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</si>
  <si>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</si>
  <si>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</si>
  <si>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</si>
  <si>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</si>
  <si>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</si>
  <si>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</si>
  <si>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</si>
  <si>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</si>
  <si>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</si>
  <si>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</si>
  <si>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</si>
  <si>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</si>
  <si>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</si>
  <si>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</si>
  <si>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</si>
  <si>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</si>
  <si>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</si>
  <si>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</si>
  <si>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</si>
  <si>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</si>
  <si>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</si>
  <si>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</si>
  <si>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</si>
  <si>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</si>
  <si>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</si>
  <si>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</si>
  <si>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</si>
  <si>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</si>
  <si>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</si>
  <si>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</si>
  <si>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</si>
  <si>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</si>
  <si>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</si>
  <si>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</si>
  <si>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</si>
  <si>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</si>
  <si>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</si>
  <si>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</si>
  <si>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</si>
  <si>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</si>
  <si>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</si>
  <si>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</si>
  <si>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</si>
  <si>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</si>
  <si>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</si>
  <si>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</si>
  <si>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</si>
  <si>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</si>
  <si>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</si>
  <si>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</si>
  <si>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</si>
  <si>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</si>
  <si>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</si>
  <si>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</si>
  <si>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</si>
  <si>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</si>
  <si>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</si>
  <si>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</si>
  <si>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</si>
  <si>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</si>
  <si>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</si>
  <si>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</si>
  <si>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</si>
  <si>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</si>
  <si>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</si>
  <si>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</si>
  <si>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</si>
  <si>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</si>
  <si>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</si>
  <si>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</si>
  <si>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</si>
  <si>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</si>
  <si>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</si>
  <si>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</si>
  <si>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</si>
  <si>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</si>
  <si>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</si>
  <si>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</si>
  <si>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</si>
  <si>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</si>
  <si>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</si>
  <si>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</si>
  <si>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</si>
  <si>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</si>
  <si>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</si>
  <si>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</si>
  <si>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</si>
  <si>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</si>
  <si>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</si>
  <si>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</si>
  <si>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</si>
  <si>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</si>
  <si>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</si>
  <si>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</si>
  <si>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</si>
  <si>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</si>
  <si>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</si>
  <si>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</si>
  <si>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</si>
  <si>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</si>
  <si>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</si>
  <si>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</si>
  <si>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</si>
  <si>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</si>
  <si>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</si>
  <si>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</si>
  <si>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</si>
  <si>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</si>
  <si>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</si>
  <si>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</si>
  <si>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</si>
  <si>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</si>
  <si>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</si>
  <si>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</si>
  <si>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</si>
  <si>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</si>
  <si>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</si>
  <si>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</si>
  <si>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</si>
  <si>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</si>
  <si>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</si>
  <si>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</si>
  <si>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</si>
  <si>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</si>
  <si>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</si>
  <si>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</si>
  <si>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</si>
  <si>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</si>
  <si>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</si>
  <si>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</si>
  <si>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</si>
  <si>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</si>
  <si>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</si>
  <si>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</si>
  <si>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</si>
  <si>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</si>
  <si>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</si>
  <si>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</si>
  <si>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</si>
  <si>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</si>
  <si>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</si>
  <si>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</si>
  <si>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</si>
  <si>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</si>
  <si>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</si>
  <si>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</si>
  <si>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</si>
  <si>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</si>
  <si>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</si>
  <si>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</si>
  <si>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</si>
  <si>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</si>
  <si>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</si>
  <si>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</si>
  <si>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</si>
  <si>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</si>
  <si>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</si>
  <si>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</si>
  <si>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</si>
  <si>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</si>
  <si>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</si>
  <si>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</si>
  <si>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</si>
  <si>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</si>
  <si>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</si>
  <si>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</si>
  <si>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</si>
  <si>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</si>
  <si>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</si>
  <si>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</si>
  <si>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</si>
  <si>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</si>
  <si>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</si>
  <si>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</si>
  <si>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</si>
  <si>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</si>
  <si>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</si>
  <si>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</si>
  <si>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</si>
  <si>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</si>
  <si>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</si>
  <si>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</si>
  <si>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</si>
  <si>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</si>
  <si>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</si>
  <si>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</si>
  <si>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</si>
  <si>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</si>
  <si>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</si>
  <si>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</si>
  <si>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</si>
  <si>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</si>
  <si>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</si>
  <si>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</si>
  <si>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</si>
  <si>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</si>
  <si>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</si>
  <si>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</si>
  <si>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</si>
  <si>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</si>
  <si>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</si>
  <si>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</si>
  <si>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</si>
  <si>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</si>
  <si>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</si>
  <si>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</si>
  <si>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</si>
  <si>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</si>
  <si>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</si>
  <si>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</si>
  <si>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</si>
  <si>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</si>
  <si>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</si>
  <si>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</si>
  <si>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</si>
  <si>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</si>
  <si>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</si>
  <si>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</si>
  <si>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</si>
  <si>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</si>
  <si>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</si>
  <si>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</si>
  <si>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</si>
  <si>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</si>
  <si>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</si>
  <si>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</si>
  <si>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</si>
  <si>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</si>
  <si>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</si>
  <si>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</si>
  <si>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</si>
  <si>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</si>
  <si>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</si>
  <si>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</si>
  <si>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</si>
  <si>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</si>
  <si>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</si>
  <si>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</si>
  <si>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</si>
  <si>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</si>
  <si>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</si>
  <si>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</si>
  <si>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</si>
  <si>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</si>
  <si>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</si>
  <si>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</si>
  <si>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</si>
  <si>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</si>
  <si>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</si>
  <si>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</si>
  <si>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</si>
  <si>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</si>
  <si>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</si>
  <si>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</si>
  <si>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</si>
  <si>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</si>
  <si>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</si>
  <si>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</si>
  <si>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</si>
  <si>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</si>
  <si>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</si>
  <si>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</si>
  <si>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</si>
  <si>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</si>
  <si>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</si>
  <si>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</si>
  <si>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</si>
  <si>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</si>
  <si>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</si>
  <si>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</si>
  <si>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</si>
  <si>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</si>
  <si>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</si>
  <si>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</si>
  <si>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</si>
  <si>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</si>
  <si>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</si>
  <si>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</si>
  <si>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</si>
  <si>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</si>
  <si>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</si>
  <si>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</si>
  <si>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</si>
  <si>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</si>
  <si>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</si>
  <si>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</si>
  <si>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</si>
  <si>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</si>
  <si>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</si>
  <si>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</si>
  <si>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</si>
  <si>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</si>
  <si>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</si>
  <si>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</si>
  <si>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</si>
  <si>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</si>
  <si>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</si>
  <si>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</si>
  <si>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</si>
  <si>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</si>
  <si>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</si>
  <si>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</si>
  <si>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</si>
  <si>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</si>
  <si>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</si>
  <si>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</si>
  <si>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</si>
  <si>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</si>
  <si>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</si>
  <si>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</si>
  <si>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</si>
  <si>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</si>
  <si>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</si>
  <si>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</si>
  <si>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</si>
  <si>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</si>
  <si>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</si>
  <si>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</si>
  <si>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</si>
  <si>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</si>
  <si>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</si>
  <si>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</si>
  <si>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</si>
  <si>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</si>
  <si>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</si>
  <si>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</si>
  <si>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</si>
  <si>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</si>
  <si>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</si>
  <si>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</si>
  <si>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</si>
  <si>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</si>
  <si>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</si>
  <si>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</si>
  <si>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</si>
  <si>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</si>
  <si>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</si>
  <si>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</si>
  <si>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</si>
  <si>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</si>
  <si>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</si>
  <si>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</si>
  <si>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</si>
  <si>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</si>
  <si>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</si>
  <si>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</si>
  <si>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</si>
  <si>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</si>
  <si>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</si>
  <si>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</si>
  <si>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</si>
  <si>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</si>
  <si>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</si>
  <si>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</si>
  <si>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</si>
  <si>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</si>
  <si>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</si>
  <si>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</si>
  <si>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</si>
  <si>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</si>
  <si>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</si>
  <si>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</si>
  <si>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</si>
  <si>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</si>
  <si>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</si>
  <si>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</si>
  <si>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</si>
  <si>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</si>
  <si>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</si>
  <si>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</si>
  <si>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</si>
  <si>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</si>
  <si>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</si>
  <si>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</si>
  <si>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</si>
  <si>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</si>
  <si>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</si>
  <si>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</si>
  <si>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</si>
  <si>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</si>
  <si>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</si>
  <si>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</si>
  <si>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</si>
  <si>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</si>
  <si>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</si>
  <si>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</si>
  <si>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</si>
  <si>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</si>
  <si>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</si>
  <si>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</si>
  <si>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</si>
  <si>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</si>
  <si>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</si>
  <si>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</si>
  <si>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</si>
  <si>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</si>
  <si>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</si>
  <si>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</si>
  <si>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</si>
  <si>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</si>
  <si>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</si>
  <si>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</si>
  <si>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</si>
  <si>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</si>
  <si>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</si>
  <si>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</si>
  <si>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</si>
  <si>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</si>
  <si>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</si>
  <si>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</si>
  <si>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</si>
  <si>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</si>
  <si>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</si>
  <si>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</si>
  <si>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</si>
  <si>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</si>
  <si>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</si>
  <si>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</si>
  <si>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</si>
  <si>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</si>
  <si>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</si>
  <si>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</si>
  <si>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</si>
  <si>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</si>
  <si>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</si>
  <si>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</si>
  <si>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</si>
  <si>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</si>
  <si>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</si>
  <si>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</si>
  <si>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</si>
  <si>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</si>
  <si>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</si>
  <si>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</si>
  <si>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</si>
  <si>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</si>
  <si>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</si>
  <si>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</si>
  <si>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</si>
  <si>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</si>
  <si>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</si>
  <si>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</si>
  <si>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</si>
  <si>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</si>
  <si>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</si>
  <si>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</si>
  <si>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</si>
  <si>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</si>
  <si>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</si>
  <si>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</si>
  <si>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</si>
  <si>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</si>
  <si>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</si>
  <si>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</si>
  <si>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</si>
  <si>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</si>
  <si>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</si>
  <si>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</si>
  <si>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</si>
  <si>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</si>
  <si>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</si>
  <si>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</si>
  <si>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</si>
  <si>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</si>
  <si>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</si>
  <si>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</si>
  <si>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</si>
  <si>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</si>
  <si>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</si>
  <si>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</si>
  <si>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</si>
  <si>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</si>
  <si>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</si>
  <si>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</si>
  <si>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</si>
  <si>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</si>
  <si>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</si>
  <si>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</si>
  <si>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</si>
  <si>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</si>
  <si>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</si>
  <si>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</si>
  <si>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</si>
  <si>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</si>
  <si>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</si>
  <si>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</si>
  <si>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</si>
  <si>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</si>
  <si>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</si>
  <si>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</si>
  <si>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</si>
  <si>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</si>
  <si>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</si>
  <si>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</si>
  <si>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</si>
  <si>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</si>
  <si>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</si>
  <si>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</si>
  <si>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</si>
  <si>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</si>
  <si>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</si>
  <si>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</si>
  <si>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</si>
  <si>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</si>
  <si>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</si>
  <si>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</si>
  <si>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</si>
  <si>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</si>
  <si>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</si>
  <si>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</si>
  <si>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</si>
  <si>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</si>
  <si>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</si>
  <si>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</si>
  <si>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</si>
  <si>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</si>
  <si>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</si>
  <si>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</si>
  <si>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</si>
  <si>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</si>
  <si>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</si>
  <si>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</si>
  <si>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</si>
  <si>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</si>
  <si>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</si>
  <si>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</si>
  <si>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</si>
  <si>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</si>
  <si>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</si>
  <si>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</si>
  <si>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</si>
  <si>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</si>
  <si>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</si>
  <si>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</si>
  <si>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</si>
  <si>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</si>
  <si>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</si>
  <si>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</si>
  <si>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</si>
  <si>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</si>
  <si>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</si>
  <si>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</si>
  <si>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</si>
  <si>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</si>
  <si>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</si>
  <si>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</si>
  <si>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</si>
  <si>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</si>
  <si>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</si>
  <si>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</si>
  <si>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</si>
  <si>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</si>
  <si>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</si>
  <si>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</si>
  <si>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</si>
  <si>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</si>
  <si>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</si>
  <si>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</si>
  <si>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</si>
  <si>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</si>
  <si>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</si>
  <si>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</si>
  <si>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</si>
  <si>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</si>
  <si>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</si>
  <si>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</si>
  <si>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</si>
  <si>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</si>
  <si>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</si>
  <si>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</si>
  <si>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</si>
  <si>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</si>
  <si>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</si>
  <si>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</si>
  <si>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</si>
  <si>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</si>
  <si>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</si>
  <si>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</si>
  <si>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</si>
  <si>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</si>
  <si>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</si>
  <si>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</si>
  <si>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</si>
  <si>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</si>
  <si>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</si>
  <si>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</si>
  <si>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</si>
  <si>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</si>
  <si>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</si>
  <si>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</si>
  <si>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</si>
  <si>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</si>
  <si>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</si>
  <si>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</si>
  <si>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</si>
  <si>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</si>
  <si>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</si>
  <si>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</si>
  <si>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</si>
  <si>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</si>
  <si>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</si>
  <si>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</si>
  <si>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</si>
  <si>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</si>
  <si>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</si>
  <si>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</si>
  <si>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</si>
  <si>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</si>
  <si>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</si>
  <si>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</si>
  <si>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</si>
  <si>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</si>
  <si>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</si>
  <si>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</si>
  <si>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</si>
  <si>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</si>
  <si>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</si>
  <si>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</si>
  <si>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</si>
  <si>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</si>
  <si>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</si>
  <si>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</si>
  <si>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</si>
  <si>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</si>
  <si>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</si>
  <si>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</si>
  <si>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</si>
  <si>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</si>
  <si>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</si>
  <si>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</si>
  <si>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</si>
  <si>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</si>
  <si>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</si>
  <si>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</si>
  <si>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</si>
  <si>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</si>
  <si>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</si>
  <si>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</si>
  <si>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</si>
  <si>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</si>
  <si>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</si>
  <si>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</si>
  <si>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</si>
  <si>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</si>
  <si>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</si>
  <si>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</si>
  <si>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</si>
  <si>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</si>
  <si>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</si>
  <si>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</si>
  <si>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</si>
  <si>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</si>
  <si>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</si>
  <si>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</si>
  <si>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</si>
  <si>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</si>
  <si>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</si>
  <si>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</si>
  <si>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</si>
  <si>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</si>
  <si>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</si>
  <si>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</si>
  <si>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</si>
  <si>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</si>
  <si>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</si>
  <si>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</si>
  <si>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</si>
  <si>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</si>
  <si>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</si>
  <si>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</si>
  <si>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</si>
  <si>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</si>
  <si>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</si>
  <si>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</si>
  <si>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</si>
  <si>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</si>
  <si>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</si>
  <si>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</si>
  <si>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</si>
  <si>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</si>
  <si>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</si>
  <si>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</si>
  <si>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</si>
  <si>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</si>
  <si>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</si>
  <si>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</si>
  <si>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</si>
  <si>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</si>
  <si>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</si>
  <si>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</si>
  <si>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</si>
  <si>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</si>
  <si>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</si>
  <si>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</si>
  <si>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</si>
  <si>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</si>
  <si>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</si>
  <si>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</si>
  <si>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</si>
  <si>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</si>
  <si>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</si>
  <si>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</si>
  <si>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</si>
  <si>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</si>
  <si>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</si>
  <si>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</si>
  <si>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</si>
  <si>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</si>
  <si>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</si>
  <si>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</si>
  <si>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</si>
  <si>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</si>
  <si>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</si>
  <si>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</si>
  <si>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</si>
  <si>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</si>
  <si>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</si>
  <si>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</si>
  <si>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</si>
  <si>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</si>
  <si>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</si>
  <si>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</si>
  <si>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</si>
  <si>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</si>
  <si>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</si>
  <si>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</si>
  <si>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</si>
  <si>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</si>
  <si>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</si>
  <si>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</si>
  <si>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</si>
  <si>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</si>
  <si>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</si>
  <si>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</si>
  <si>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</si>
  <si>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</si>
  <si>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</si>
  <si>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</si>
  <si>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</si>
  <si>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</si>
  <si>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</si>
  <si>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</si>
  <si>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</si>
  <si>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</si>
  <si>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</si>
  <si>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</si>
  <si>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</si>
  <si>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</si>
  <si>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</si>
  <si>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</si>
  <si>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</si>
  <si>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</si>
  <si>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</si>
  <si>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</si>
  <si>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</si>
  <si>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</si>
  <si>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</si>
  <si>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</si>
  <si>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</si>
  <si>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</si>
  <si>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</si>
  <si>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</si>
  <si>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</si>
  <si>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</si>
  <si>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</si>
  <si>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</si>
  <si>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</si>
  <si>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</si>
  <si>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</si>
  <si>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</si>
  <si>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</si>
  <si>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</si>
  <si>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</si>
  <si>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</si>
  <si>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</si>
  <si>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</si>
  <si>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</si>
  <si>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</si>
  <si>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</si>
  <si>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</si>
  <si>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</si>
  <si>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</si>
  <si>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</si>
  <si>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</si>
  <si>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</si>
  <si>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</si>
  <si>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</si>
  <si>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</si>
  <si>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</si>
  <si>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</si>
  <si>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</si>
  <si>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</si>
  <si>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</si>
  <si>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</si>
  <si>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</si>
  <si>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</si>
  <si>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</si>
  <si>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</si>
  <si>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</si>
  <si>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</si>
  <si>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</si>
  <si>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</si>
  <si>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</si>
  <si>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</si>
  <si>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</si>
  <si>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</si>
  <si>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</si>
  <si>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</si>
  <si>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</si>
  <si>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</si>
  <si>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</si>
  <si>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</si>
  <si>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</si>
  <si>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</si>
  <si>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</si>
  <si>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</si>
  <si>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</si>
  <si>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</si>
  <si>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</si>
  <si>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</si>
  <si>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</si>
  <si>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</si>
  <si>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</si>
  <si>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</si>
  <si>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</si>
  <si>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</si>
  <si>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</si>
  <si>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</si>
  <si>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</si>
  <si>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</si>
  <si>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</si>
  <si>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</si>
  <si>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</si>
  <si>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</si>
  <si>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</si>
  <si>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</si>
  <si>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</si>
  <si>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</si>
  <si>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</si>
  <si>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</si>
  <si>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</si>
  <si>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</si>
  <si>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</si>
  <si>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</si>
  <si>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</si>
  <si>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</si>
  <si>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</si>
  <si>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</si>
  <si>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</si>
  <si>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</si>
  <si>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</si>
  <si>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</si>
  <si>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</si>
  <si>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</si>
  <si>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</si>
  <si>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</si>
  <si>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</si>
  <si>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</si>
  <si>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</si>
  <si>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</si>
  <si>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</si>
  <si>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</si>
  <si>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</si>
  <si>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</si>
  <si>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</si>
  <si>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</si>
  <si>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</si>
  <si>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</si>
  <si>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</si>
  <si>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</si>
  <si>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</si>
  <si>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</si>
  <si>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</si>
  <si>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</si>
  <si>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</si>
  <si>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</si>
  <si>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</si>
  <si>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</si>
  <si>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</si>
  <si>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</si>
  <si>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</si>
  <si>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</si>
  <si>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</si>
  <si>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</si>
  <si>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</si>
  <si>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</si>
  <si>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</si>
  <si>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</si>
  <si>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</si>
  <si>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</si>
  <si>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</si>
  <si>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</si>
  <si>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</si>
  <si>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</si>
  <si>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</si>
  <si>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</si>
  <si>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</si>
  <si>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</si>
  <si>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</si>
  <si>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</si>
  <si>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</si>
  <si>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</si>
  <si>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</si>
  <si>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</si>
  <si>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</si>
  <si>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</si>
  <si>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</si>
  <si>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</si>
  <si>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</si>
  <si>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</si>
  <si>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</si>
  <si>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</si>
  <si>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</si>
  <si>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</si>
  <si>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</si>
  <si>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</si>
  <si>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</si>
  <si>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</si>
  <si>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</si>
  <si>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</si>
  <si>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</si>
  <si>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</si>
  <si>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</si>
  <si>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</si>
  <si>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</si>
  <si>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</si>
  <si>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</si>
  <si>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</si>
  <si>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</si>
  <si>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</si>
  <si>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</si>
  <si>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</si>
  <si>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</si>
  <si>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</si>
  <si>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</si>
  <si>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</si>
  <si>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</si>
  <si>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</si>
  <si>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</si>
  <si>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</si>
  <si>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</si>
  <si>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</si>
  <si>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</si>
  <si>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</si>
  <si>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</si>
  <si>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</si>
  <si>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</si>
  <si>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</si>
  <si>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</si>
  <si>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</si>
  <si>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</si>
  <si>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</si>
  <si>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</si>
  <si>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</si>
  <si>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</si>
  <si>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</si>
  <si>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</si>
  <si>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</si>
  <si>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</si>
  <si>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</si>
  <si>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</si>
  <si>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</si>
  <si>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</si>
  <si>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</si>
  <si>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</si>
  <si>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</si>
  <si>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</si>
  <si>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</si>
  <si>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</si>
  <si>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</si>
  <si>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</si>
  <si>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</si>
  <si>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</si>
  <si>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</si>
  <si>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</si>
  <si>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</si>
  <si>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</si>
  <si>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</si>
  <si>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</si>
  <si>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</si>
  <si>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</si>
  <si>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</si>
  <si>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</si>
  <si>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</si>
  <si>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</si>
  <si>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</si>
  <si>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</si>
  <si>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</si>
  <si>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</si>
  <si>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</si>
  <si>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</si>
  <si>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</si>
  <si>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</si>
  <si>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</si>
  <si>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</si>
  <si>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</si>
  <si>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</si>
  <si>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</si>
  <si>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</si>
  <si>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</si>
  <si>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</si>
  <si>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</si>
  <si>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</si>
  <si>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</si>
  <si>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</si>
  <si>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</si>
  <si>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</si>
  <si>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</si>
  <si>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</si>
  <si>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</si>
  <si>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</si>
  <si>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</si>
  <si>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</si>
  <si>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</si>
  <si>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</si>
  <si>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</si>
  <si>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</si>
  <si>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</si>
  <si>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</si>
  <si>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</si>
  <si>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</si>
  <si>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</si>
  <si>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</si>
  <si>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</si>
  <si>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</si>
  <si>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</si>
  <si>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</si>
  <si>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</si>
  <si>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</si>
  <si>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</si>
  <si>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</si>
  <si>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</si>
  <si>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</si>
  <si>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</si>
  <si>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</si>
  <si>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</si>
  <si>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</si>
  <si>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</si>
  <si>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</si>
  <si>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</si>
  <si>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</si>
  <si>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</si>
  <si>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</si>
  <si>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</si>
  <si>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</si>
  <si>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</si>
  <si>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</si>
  <si>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</si>
  <si>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</si>
  <si>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</si>
  <si>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</si>
  <si>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</si>
  <si>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</si>
  <si>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</si>
  <si>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</si>
  <si>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</si>
  <si>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</si>
  <si>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</si>
  <si>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</si>
  <si>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</si>
  <si>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</si>
  <si>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</si>
  <si>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</si>
  <si>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</si>
  <si>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</si>
  <si>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</si>
  <si>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</si>
  <si>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</si>
  <si>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</si>
  <si>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</si>
  <si>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</si>
  <si>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</si>
  <si>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</si>
  <si>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</si>
  <si>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</si>
  <si>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</si>
  <si>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</si>
  <si>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</si>
  <si>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</si>
  <si>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</si>
  <si>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</si>
  <si>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</si>
  <si>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</si>
  <si>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</si>
  <si>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</si>
  <si>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</si>
  <si>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</si>
  <si>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</si>
  <si>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</si>
  <si>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</si>
  <si>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</si>
  <si>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</si>
  <si>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</si>
  <si>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</si>
  <si>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</si>
  <si>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</si>
  <si>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</si>
  <si>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</si>
  <si>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</si>
  <si>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</si>
  <si>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</si>
  <si>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</si>
  <si>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</si>
  <si>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</si>
  <si>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</si>
  <si>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</si>
  <si>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</si>
  <si>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</si>
  <si>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</si>
  <si>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</si>
  <si>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</si>
  <si>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</si>
  <si>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</si>
  <si>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</si>
  <si>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</si>
  <si>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</si>
  <si>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</si>
  <si>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</si>
  <si>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</si>
  <si>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</si>
  <si>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</si>
  <si>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</si>
  <si>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</si>
  <si>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</si>
  <si>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</si>
  <si>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</si>
  <si>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</si>
  <si>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</si>
  <si>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</si>
  <si>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</si>
  <si>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</si>
  <si>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</si>
  <si>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</si>
  <si>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</si>
  <si>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</si>
  <si>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</si>
  <si>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</si>
  <si>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</si>
  <si>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</si>
  <si>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</si>
  <si>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</si>
  <si>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</si>
  <si>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</si>
  <si>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</si>
  <si>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</si>
  <si>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</si>
  <si>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</si>
  <si>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</si>
  <si>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</si>
  <si>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</si>
  <si>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</si>
  <si>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</si>
  <si>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</si>
  <si>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</si>
  <si>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</si>
  <si>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</si>
  <si>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</si>
  <si>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</si>
  <si>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</si>
  <si>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</si>
  <si>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</si>
  <si>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</si>
  <si>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</si>
  <si>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</si>
  <si>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</si>
  <si>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</si>
  <si>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</si>
  <si>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</si>
  <si>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</si>
  <si>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</si>
  <si>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</si>
  <si>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</si>
  <si>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</si>
  <si>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</si>
  <si>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</si>
  <si>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</si>
  <si>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</si>
  <si>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</si>
  <si>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</si>
  <si>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</si>
  <si>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</si>
  <si>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</si>
  <si>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</si>
  <si>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</si>
  <si>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</si>
  <si>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</si>
  <si>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</si>
  <si>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</si>
  <si>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</si>
  <si>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</si>
  <si>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</si>
  <si>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</si>
  <si>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</si>
  <si>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</si>
  <si>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</si>
  <si>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</si>
  <si>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</si>
  <si>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</si>
  <si>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</si>
  <si>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</si>
  <si>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</si>
  <si>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</si>
  <si>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</si>
  <si>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</si>
  <si>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</si>
  <si>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</si>
  <si>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</si>
  <si>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</si>
  <si>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</si>
  <si>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</si>
  <si>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</si>
  <si>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</si>
  <si>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</si>
  <si>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</si>
  <si>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</si>
  <si>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</si>
  <si>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</si>
  <si>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</si>
  <si>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</si>
  <si>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</si>
  <si>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</si>
  <si>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</si>
  <si>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</si>
  <si>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</si>
  <si>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</si>
  <si>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</si>
  <si>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</si>
  <si>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</si>
  <si>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</si>
  <si>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</si>
  <si>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</si>
  <si>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</si>
  <si>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</si>
  <si>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</si>
  <si>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</si>
  <si>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</si>
  <si>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</si>
  <si>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</si>
  <si>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</si>
  <si>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</si>
  <si>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</si>
  <si>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</si>
  <si>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</si>
  <si>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</si>
  <si>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</si>
  <si>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</si>
  <si>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</si>
  <si>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</si>
  <si>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</si>
  <si>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</si>
  <si>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</si>
  <si>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</si>
  <si>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</si>
  <si>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</si>
  <si>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</si>
  <si>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</si>
  <si>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</si>
  <si>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</si>
  <si>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</si>
  <si>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</si>
  <si>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</si>
  <si>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</si>
  <si>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</si>
  <si>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</si>
  <si>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</si>
  <si>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</si>
  <si>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</si>
  <si>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</si>
  <si>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</si>
  <si>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</si>
  <si>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</si>
  <si>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</si>
  <si>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</si>
  <si>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</si>
  <si>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</si>
  <si>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</si>
  <si>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</si>
  <si>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</si>
  <si>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</si>
  <si>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</si>
  <si>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</si>
  <si>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</si>
  <si>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</si>
  <si>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</si>
  <si>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</si>
  <si>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</si>
  <si>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</si>
  <si>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</si>
  <si>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</si>
  <si>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</si>
  <si>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</si>
  <si>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</si>
  <si>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</si>
  <si>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</si>
  <si>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</si>
  <si>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</si>
  <si>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</si>
  <si>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</si>
  <si>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</si>
  <si>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</si>
  <si>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</si>
  <si>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</si>
  <si>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</si>
  <si>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</si>
  <si>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</si>
  <si>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</si>
  <si>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</si>
  <si>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</si>
  <si>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</si>
  <si>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</si>
  <si>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</si>
  <si>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</si>
  <si>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</si>
  <si>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</si>
  <si>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</si>
  <si>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</si>
  <si>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</si>
  <si>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</si>
  <si>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</si>
  <si>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</si>
  <si>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</si>
  <si>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</si>
  <si>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</si>
  <si>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</si>
  <si>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</si>
  <si>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</si>
  <si>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</si>
  <si>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</si>
  <si>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</si>
  <si>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</si>
  <si>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</si>
  <si>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</si>
  <si>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</si>
  <si>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</si>
  <si>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</si>
  <si>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</si>
  <si>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</si>
  <si>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</si>
  <si>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</si>
  <si>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</si>
  <si>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</si>
  <si>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</si>
  <si>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</si>
  <si>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</si>
  <si>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</si>
  <si>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</si>
  <si>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</si>
  <si>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</si>
  <si>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</si>
  <si>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</si>
  <si>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</si>
  <si>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</si>
  <si>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</si>
  <si>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</si>
  <si>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</si>
  <si>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</si>
  <si>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</si>
  <si>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</si>
  <si>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</si>
  <si>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</si>
  <si>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</si>
  <si>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</si>
  <si>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</si>
  <si>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</si>
  <si>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</si>
  <si>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</si>
  <si>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</si>
  <si>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</si>
  <si>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</si>
  <si>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</si>
  <si>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</si>
  <si>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</si>
  <si>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</si>
  <si>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</si>
  <si>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</si>
  <si>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</si>
  <si>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</si>
  <si>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</si>
  <si>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</si>
  <si>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</si>
  <si>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</si>
  <si>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</si>
  <si>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</si>
  <si>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</si>
  <si>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</si>
  <si>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</si>
  <si>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</si>
  <si>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</si>
  <si>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</si>
  <si>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</si>
  <si>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</si>
  <si>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</si>
  <si>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</si>
  <si>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</si>
  <si>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</si>
  <si>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</si>
  <si>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</si>
  <si>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</si>
  <si>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</si>
  <si>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</si>
  <si>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</si>
  <si>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</si>
  <si>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</si>
  <si>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</si>
  <si>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</si>
  <si>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</si>
  <si>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</si>
  <si>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</si>
  <si>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</si>
  <si>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</si>
  <si>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</si>
  <si>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</si>
  <si>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</si>
  <si>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</si>
  <si>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</si>
  <si>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</si>
  <si>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</si>
  <si>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</si>
  <si>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</si>
  <si>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</si>
  <si>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</si>
  <si>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</si>
  <si>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</si>
  <si>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</si>
  <si>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</si>
  <si>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</si>
  <si>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</si>
  <si>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</si>
  <si>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</si>
  <si>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</si>
  <si>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</si>
  <si>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</si>
  <si>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</si>
  <si>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</si>
  <si>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</si>
  <si>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</si>
  <si>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</si>
  <si>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</si>
  <si>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</si>
  <si>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</si>
  <si>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</si>
  <si>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</si>
  <si>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</si>
  <si>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</si>
  <si>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</si>
  <si>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</si>
  <si>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</si>
  <si>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</si>
  <si>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</si>
  <si>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</si>
  <si>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</si>
  <si>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</si>
  <si>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</si>
  <si>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</si>
  <si>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</si>
  <si>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</si>
  <si>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</si>
  <si>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</si>
  <si>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</si>
  <si>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</si>
  <si>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</si>
  <si>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</si>
  <si>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</si>
  <si>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</si>
  <si>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</si>
  <si>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</si>
  <si>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</si>
  <si>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</si>
  <si>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</si>
  <si>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</si>
  <si>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</si>
  <si>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</si>
  <si>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</si>
  <si>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</si>
  <si>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</si>
  <si>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</si>
  <si>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</si>
  <si>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</si>
  <si>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</si>
  <si>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</si>
  <si>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</si>
  <si>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</si>
  <si>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</si>
  <si>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</si>
  <si>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</si>
  <si>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</si>
  <si>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</si>
  <si>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</si>
  <si>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</si>
  <si>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</si>
  <si>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</si>
  <si>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</si>
  <si>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</si>
  <si>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</si>
  <si>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</si>
  <si>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</si>
  <si>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</si>
  <si>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</si>
  <si>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</si>
  <si>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</si>
  <si>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</si>
  <si>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</si>
  <si>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</si>
  <si>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</si>
  <si>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</si>
  <si>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</si>
  <si>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</si>
  <si>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</si>
  <si>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</si>
  <si>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</si>
  <si>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</si>
  <si>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</si>
  <si>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</si>
  <si>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</si>
  <si>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</si>
  <si>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</si>
  <si>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</si>
  <si>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</si>
  <si>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</si>
  <si>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</si>
  <si>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</si>
  <si>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</si>
  <si>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</si>
  <si>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</si>
  <si>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</si>
  <si>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</si>
  <si>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</si>
  <si>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</si>
  <si>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</si>
  <si>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</si>
  <si>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</si>
  <si>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</si>
  <si>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</si>
  <si>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</si>
  <si>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</si>
  <si>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</si>
  <si>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</si>
  <si>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</si>
  <si>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</si>
  <si>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</si>
  <si>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</si>
  <si>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</si>
  <si>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</si>
  <si>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</si>
  <si>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</si>
  <si>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</si>
  <si>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</si>
  <si>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</si>
  <si>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</si>
  <si>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</si>
  <si>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</si>
  <si>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</si>
  <si>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</si>
  <si>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</si>
  <si>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</si>
  <si>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</si>
  <si>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</si>
  <si>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</si>
  <si>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</si>
  <si>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</si>
  <si>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</si>
  <si>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</si>
  <si>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</si>
  <si>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</si>
  <si>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</si>
  <si>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</si>
  <si>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</si>
  <si>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</si>
  <si>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</si>
  <si>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</si>
  <si>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</si>
  <si>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</si>
  <si>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</si>
  <si>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</si>
  <si>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</si>
  <si>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</si>
  <si>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</si>
  <si>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</si>
  <si>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</si>
  <si>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</si>
  <si>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</si>
  <si>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</si>
  <si>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</si>
  <si>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</si>
  <si>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</si>
  <si>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</si>
  <si>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</si>
  <si>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</si>
  <si>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</si>
  <si>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</si>
  <si>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</si>
  <si>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</si>
  <si>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</si>
  <si>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</si>
  <si>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</si>
  <si>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</si>
  <si>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</si>
  <si>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</si>
  <si>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</si>
  <si>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</si>
  <si>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</si>
  <si>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</si>
  <si>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</si>
  <si>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</si>
  <si>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</si>
  <si>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</si>
  <si>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</si>
  <si>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</si>
  <si>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</si>
  <si>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</si>
  <si>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</si>
  <si>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</si>
  <si>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</si>
  <si>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</si>
  <si>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</si>
  <si>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</si>
  <si>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</si>
  <si>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</si>
  <si>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</si>
  <si>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</si>
  <si>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</si>
  <si>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</si>
  <si>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</si>
  <si>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</si>
  <si>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</si>
  <si>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</si>
  <si>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</si>
  <si>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</si>
  <si>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</si>
  <si>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</si>
  <si>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</si>
  <si>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</si>
  <si>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</si>
  <si>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</si>
  <si>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</si>
  <si>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</si>
  <si>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</si>
  <si>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</si>
  <si>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</si>
  <si>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</si>
  <si>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</si>
  <si>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</si>
  <si>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</si>
  <si>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</si>
  <si>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</si>
  <si>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</si>
  <si>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</si>
  <si>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</si>
  <si>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</si>
  <si>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</si>
  <si>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</si>
  <si>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</si>
  <si>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</si>
  <si>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</si>
  <si>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</si>
  <si>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</si>
  <si>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</si>
  <si>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</si>
  <si>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</si>
  <si>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</si>
  <si>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</si>
  <si>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</si>
  <si>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</si>
  <si>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</si>
  <si>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</si>
  <si>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</si>
  <si>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</si>
  <si>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</si>
  <si>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</si>
  <si>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</si>
  <si>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</si>
  <si>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</si>
  <si>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</si>
  <si>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</si>
  <si>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</si>
  <si>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</si>
  <si>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</si>
  <si>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</si>
  <si>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</si>
  <si>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</si>
  <si>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</si>
  <si>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</si>
  <si>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</si>
  <si>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</si>
  <si>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</si>
  <si>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</si>
  <si>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</si>
  <si>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</si>
  <si>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</si>
  <si>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</si>
  <si>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</si>
  <si>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</si>
  <si>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</si>
  <si>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</si>
  <si>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</si>
  <si>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</si>
  <si>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</si>
  <si>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</si>
  <si>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</si>
  <si>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</si>
  <si>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</si>
  <si>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</si>
  <si>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</si>
  <si>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</si>
  <si>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</si>
  <si>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</si>
  <si>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</si>
  <si>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</si>
  <si>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</si>
  <si>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</si>
  <si>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</si>
  <si>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</si>
  <si>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</si>
  <si>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</si>
  <si>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</si>
  <si>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</si>
  <si>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</si>
  <si>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</si>
  <si>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</si>
  <si>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</si>
  <si>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</si>
  <si>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</si>
  <si>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</si>
  <si>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</si>
  <si>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</si>
  <si>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</si>
  <si>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</si>
  <si>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</si>
  <si>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</si>
  <si>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</si>
  <si>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</si>
  <si>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</si>
  <si>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</si>
  <si>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</si>
  <si>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</si>
  <si>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</si>
  <si>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</si>
  <si>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</si>
  <si>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</si>
  <si>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</si>
  <si>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</si>
  <si>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</si>
  <si>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</si>
  <si>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</si>
  <si>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</si>
  <si>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</si>
  <si>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</si>
  <si>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</si>
  <si>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</si>
  <si>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</si>
  <si>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</si>
  <si>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</si>
  <si>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</si>
  <si>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</si>
  <si>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</si>
  <si>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</si>
  <si>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</si>
  <si>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</si>
  <si>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</si>
  <si>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</si>
  <si>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</si>
  <si>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</si>
  <si>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</si>
  <si>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</si>
  <si>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</si>
  <si>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</si>
  <si>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</si>
  <si>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</si>
  <si>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</si>
  <si>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</si>
  <si>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</si>
  <si>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</si>
  <si>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</si>
  <si>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</si>
  <si>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</si>
  <si>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</si>
  <si>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</si>
  <si>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</si>
  <si>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</si>
  <si>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</si>
  <si>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</si>
  <si>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</si>
  <si>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</si>
  <si>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</si>
  <si>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</si>
  <si>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</si>
  <si>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</si>
  <si>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</si>
  <si>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</si>
  <si>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</si>
  <si>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</si>
  <si>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</si>
  <si>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</si>
  <si>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</si>
  <si>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</si>
  <si>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</si>
  <si>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</si>
  <si>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</si>
  <si>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</si>
  <si>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</si>
  <si>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</si>
  <si>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</si>
  <si>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</si>
  <si>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</si>
  <si>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</si>
  <si>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</si>
  <si>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</si>
  <si>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</si>
  <si>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</si>
  <si>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</si>
  <si>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</si>
  <si>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</si>
  <si>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</si>
  <si>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</si>
  <si>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</si>
  <si>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</si>
  <si>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</si>
  <si>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</si>
  <si>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</si>
  <si>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</si>
  <si>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</si>
  <si>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</si>
  <si>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</si>
  <si>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</si>
  <si>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</si>
  <si>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</si>
  <si>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</si>
  <si>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</si>
  <si>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</si>
  <si>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</si>
  <si>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</si>
  <si>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</si>
  <si>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</si>
  <si>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</si>
  <si>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</si>
  <si>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</si>
  <si>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</si>
  <si>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</si>
  <si>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</si>
  <si>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</si>
  <si>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</si>
  <si>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</si>
  <si>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</si>
  <si>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</si>
  <si>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</si>
  <si>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</si>
  <si>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</si>
  <si>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</si>
  <si>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</si>
  <si>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</si>
  <si>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</si>
  <si>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</si>
  <si>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</si>
  <si>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</si>
  <si>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</si>
  <si>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</si>
  <si>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</si>
  <si>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</si>
  <si>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</si>
  <si>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</si>
  <si>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</si>
  <si>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</si>
  <si>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</si>
  <si>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</si>
  <si>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</si>
  <si>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</si>
  <si>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</si>
  <si>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</si>
  <si>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</si>
  <si>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</si>
  <si>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</si>
  <si>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</si>
  <si>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</si>
  <si>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</si>
  <si>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</si>
  <si>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</si>
  <si>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</si>
  <si>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</si>
  <si>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</si>
  <si>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</si>
  <si>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</si>
  <si>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</si>
  <si>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</si>
  <si>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</si>
  <si>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</si>
  <si>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</si>
  <si>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</si>
  <si>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</si>
  <si>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</si>
  <si>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</si>
  <si>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</si>
  <si>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</si>
  <si>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</si>
  <si>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</si>
  <si>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</si>
  <si>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</si>
  <si>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</si>
  <si>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</si>
  <si>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</si>
  <si>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</si>
  <si>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</si>
  <si>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</si>
  <si>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</si>
  <si>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</si>
  <si>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</si>
  <si>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</si>
  <si>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</si>
  <si>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</si>
  <si>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</si>
  <si>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</si>
  <si>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</si>
  <si>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</si>
  <si>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</si>
  <si>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</si>
  <si>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</si>
  <si>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</si>
  <si>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</si>
  <si>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</si>
  <si>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</si>
  <si>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</si>
  <si>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</si>
  <si>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</si>
  <si>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</si>
  <si>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</si>
  <si>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</si>
  <si>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</si>
  <si>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</si>
  <si>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</si>
  <si>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</si>
  <si>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</si>
  <si>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</si>
  <si>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</si>
  <si>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</si>
  <si>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</si>
  <si>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</si>
  <si>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</si>
  <si>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</si>
  <si>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</si>
  <si>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</si>
  <si>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</si>
  <si>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</si>
  <si>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</si>
  <si>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</si>
  <si>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</si>
  <si>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</si>
  <si>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</si>
  <si>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</si>
  <si>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</si>
  <si>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</si>
  <si>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</si>
  <si>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</si>
  <si>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</si>
  <si>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</si>
  <si>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</si>
  <si>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</si>
  <si>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</si>
  <si>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</si>
  <si>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</si>
  <si>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</si>
  <si>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</si>
  <si>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</si>
  <si>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</si>
  <si>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</si>
  <si>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</si>
  <si>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</si>
  <si>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</si>
  <si>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</si>
  <si>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</si>
  <si>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</si>
  <si>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</si>
  <si>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</si>
  <si>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</si>
  <si>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</si>
  <si>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</si>
  <si>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</si>
  <si>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</si>
  <si>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</si>
  <si>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</si>
  <si>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</si>
  <si>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</si>
  <si>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</si>
  <si>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</si>
  <si>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</si>
  <si>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</si>
  <si>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</si>
  <si>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</si>
  <si>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</si>
  <si>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</si>
  <si>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</si>
  <si>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</si>
  <si>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</si>
  <si>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</si>
  <si>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</si>
  <si>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</si>
  <si>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</si>
  <si>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</si>
  <si>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</si>
  <si>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</si>
  <si>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</si>
  <si>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</si>
  <si>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</si>
  <si>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</si>
  <si>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</si>
  <si>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</si>
  <si>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</si>
  <si>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</si>
  <si>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</si>
  <si>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</si>
  <si>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</si>
  <si>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</si>
  <si>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</si>
  <si>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</si>
  <si>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</si>
  <si>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</si>
  <si>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</si>
  <si>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</si>
  <si>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</si>
  <si>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</si>
  <si>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</si>
  <si>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</si>
  <si>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</si>
  <si>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</si>
  <si>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</si>
  <si>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</si>
  <si>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</si>
  <si>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</si>
  <si>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</si>
  <si>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</si>
  <si>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</si>
  <si>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</si>
  <si>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</si>
  <si>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</si>
  <si>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</si>
  <si>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</si>
  <si>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</si>
  <si>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</si>
  <si>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</si>
  <si>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</si>
  <si>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</si>
  <si>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</si>
  <si>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</si>
  <si>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</si>
  <si>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</si>
  <si>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</si>
  <si>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</si>
  <si>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</si>
  <si>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</si>
  <si>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</si>
  <si>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</si>
  <si>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</si>
  <si>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</si>
  <si>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</si>
  <si>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</si>
  <si>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</si>
  <si>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</si>
  <si>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</si>
  <si>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</si>
  <si>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</si>
  <si>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</si>
  <si>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</si>
  <si>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</si>
  <si>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</si>
  <si>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</si>
  <si>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</si>
  <si>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</si>
  <si>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</si>
  <si>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</si>
  <si>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</si>
  <si>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</si>
  <si>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</si>
  <si>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</si>
  <si>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</si>
  <si>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</si>
  <si>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</si>
  <si>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</si>
  <si>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</si>
  <si>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</si>
  <si>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</si>
  <si>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</si>
  <si>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</si>
  <si>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</si>
  <si>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</si>
  <si>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</si>
  <si>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</si>
  <si>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</si>
  <si>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</si>
  <si>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</si>
  <si>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</si>
  <si>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</si>
  <si>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</si>
  <si>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</si>
  <si>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</si>
  <si>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</si>
  <si>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</si>
  <si>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</si>
  <si>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</si>
  <si>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</si>
  <si>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</si>
  <si>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</si>
  <si>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</si>
  <si>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</si>
  <si>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</si>
  <si>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</si>
  <si>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</si>
  <si>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</si>
  <si>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</si>
  <si>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</si>
  <si>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</si>
  <si>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</si>
  <si>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</si>
  <si>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</si>
  <si>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</si>
  <si>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</si>
  <si>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</si>
  <si>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</si>
  <si>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</si>
  <si>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</si>
  <si>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</si>
  <si>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</si>
  <si>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</si>
  <si>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</si>
  <si>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</si>
  <si>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</si>
  <si>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</si>
  <si>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</si>
  <si>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</si>
  <si>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</si>
  <si>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</si>
  <si>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</si>
  <si>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</si>
  <si>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</si>
  <si>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</si>
  <si>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</si>
  <si>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</si>
  <si>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</si>
  <si>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</si>
  <si>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</si>
  <si>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</si>
  <si>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</si>
  <si>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</si>
  <si>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</si>
  <si>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</si>
  <si>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</si>
  <si>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</si>
  <si>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</si>
  <si>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</si>
  <si>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</si>
  <si>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</si>
  <si>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</si>
  <si>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</si>
  <si>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</si>
  <si>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</si>
  <si>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</si>
  <si>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</si>
  <si>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</si>
  <si>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</si>
  <si>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</si>
  <si>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</si>
  <si>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</si>
  <si>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</si>
  <si>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</si>
  <si>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</si>
  <si>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</si>
  <si>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</si>
  <si>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</si>
  <si>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</si>
  <si>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</si>
  <si>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</si>
  <si>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</si>
  <si>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</si>
  <si>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</si>
  <si>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</si>
  <si>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</si>
  <si>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</si>
  <si>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</si>
  <si>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</si>
  <si>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</si>
  <si>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</si>
  <si>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</si>
  <si>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</si>
  <si>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</si>
  <si>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</si>
  <si>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</si>
  <si>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</si>
  <si>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</si>
  <si>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</si>
  <si>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</si>
  <si>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</si>
  <si>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</si>
  <si>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</si>
  <si>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</si>
  <si>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</si>
  <si>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</si>
  <si>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</si>
  <si>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</si>
  <si>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</si>
  <si>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</si>
  <si>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</si>
  <si>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</si>
  <si>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</si>
  <si>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</si>
  <si>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</si>
  <si>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</si>
  <si>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</si>
  <si>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</si>
  <si>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</si>
  <si>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</si>
  <si>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</si>
  <si>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</si>
  <si>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</si>
  <si>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</si>
  <si>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</si>
  <si>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</si>
  <si>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</si>
  <si>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</si>
  <si>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</si>
  <si>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</si>
  <si>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</si>
  <si>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</si>
  <si>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</si>
  <si>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</si>
  <si>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</si>
  <si>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</si>
  <si>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</si>
  <si>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</si>
  <si>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</si>
  <si>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</si>
  <si>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</si>
  <si>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</si>
  <si>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</si>
  <si>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</si>
  <si>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</si>
  <si>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</si>
  <si>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</si>
  <si>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</si>
  <si>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</si>
  <si>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</si>
  <si>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</si>
  <si>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</si>
  <si>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</si>
  <si>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</si>
  <si>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</si>
  <si>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</si>
  <si>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</si>
  <si>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</si>
  <si>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</si>
  <si>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</si>
  <si>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</si>
  <si>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</si>
  <si>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</si>
  <si>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</si>
  <si>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</si>
  <si>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</si>
  <si>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</si>
  <si>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</si>
  <si>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</si>
  <si>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</si>
  <si>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</si>
  <si>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</si>
  <si>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</si>
  <si>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</si>
  <si>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</si>
  <si>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</si>
  <si>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</si>
  <si>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</si>
  <si>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</si>
  <si>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</si>
  <si>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</si>
  <si>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</si>
  <si>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</si>
  <si>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</si>
  <si>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</si>
  <si>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</si>
  <si>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</si>
  <si>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</si>
  <si>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</si>
  <si>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</si>
  <si>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</si>
  <si>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</si>
  <si>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</si>
  <si>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</si>
  <si>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</si>
  <si>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</si>
  <si>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</si>
  <si>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</si>
  <si>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</si>
  <si>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</si>
  <si>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</si>
  <si>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</si>
  <si>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</si>
  <si>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</si>
  <si>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</si>
  <si>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</si>
  <si>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</si>
  <si>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</si>
  <si>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</si>
  <si>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</si>
  <si>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</si>
  <si>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</si>
  <si>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</si>
  <si>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</si>
  <si>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</si>
  <si>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</si>
  <si>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</si>
  <si>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</si>
  <si>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</si>
  <si>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</si>
  <si>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</si>
  <si>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</si>
  <si>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</si>
  <si>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</si>
  <si>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</si>
  <si>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</si>
  <si>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</si>
  <si>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</si>
  <si>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</si>
  <si>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</si>
  <si>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</si>
  <si>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</si>
  <si>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</si>
  <si>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</si>
  <si>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</si>
  <si>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</si>
  <si>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</si>
  <si>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</si>
  <si>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</si>
  <si>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</si>
  <si>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</si>
  <si>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</si>
  <si>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</si>
  <si>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</si>
  <si>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</si>
  <si>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</si>
  <si>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</si>
  <si>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</si>
  <si>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</si>
  <si>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</si>
  <si>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</si>
  <si>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</si>
  <si>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</si>
  <si>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</si>
  <si>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</si>
  <si>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</si>
  <si>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</si>
  <si>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</si>
  <si>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</si>
  <si>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</si>
  <si>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</si>
  <si>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</si>
  <si>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</si>
  <si>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</si>
  <si>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</si>
  <si>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</si>
  <si>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</si>
  <si>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</si>
  <si>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</si>
  <si>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</si>
  <si>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</si>
  <si>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</si>
  <si>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</si>
  <si>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</si>
  <si>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</si>
  <si>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</si>
  <si>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</si>
  <si>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</si>
  <si>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</si>
  <si>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</si>
  <si>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</si>
  <si>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</si>
  <si>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</si>
  <si>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</si>
  <si>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</si>
  <si>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</si>
  <si>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</si>
  <si>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</si>
  <si>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</si>
  <si>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</si>
  <si>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</si>
  <si>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</si>
  <si>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</si>
  <si>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</si>
  <si>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</si>
  <si>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</si>
  <si>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</si>
  <si>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</si>
  <si>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</si>
  <si>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</si>
  <si>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</si>
  <si>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</si>
  <si>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</si>
  <si>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</si>
  <si>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</si>
  <si>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</si>
  <si>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</si>
  <si>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</si>
  <si>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</si>
  <si>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</si>
  <si>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</si>
  <si>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</si>
  <si>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</si>
  <si>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</si>
  <si>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</si>
  <si>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</si>
  <si>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</si>
  <si>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</si>
  <si>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</si>
  <si>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</si>
  <si>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</si>
  <si>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</si>
  <si>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</si>
  <si>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</si>
  <si>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</si>
  <si>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</si>
  <si>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</si>
  <si>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</si>
  <si>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</si>
  <si>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</si>
  <si>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</si>
  <si>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</si>
  <si>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</si>
  <si>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</si>
  <si>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</si>
  <si>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</si>
  <si>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</si>
  <si>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</si>
  <si>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</si>
  <si>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</si>
  <si>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</si>
  <si>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</si>
  <si>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</si>
  <si>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</si>
  <si>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</si>
  <si>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</si>
  <si>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</si>
  <si>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</si>
  <si>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</si>
  <si>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</si>
  <si>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</si>
  <si>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</si>
  <si>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</si>
  <si>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</si>
  <si>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</si>
  <si>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</si>
  <si>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</si>
  <si>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</si>
  <si>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</si>
  <si>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</si>
  <si>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</si>
  <si>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</si>
  <si>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</si>
  <si>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</si>
  <si>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</si>
  <si>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</si>
  <si>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</si>
  <si>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</si>
  <si>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</si>
  <si>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</si>
  <si>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</si>
  <si>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</si>
  <si>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</si>
  <si>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</si>
  <si>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</si>
  <si>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</si>
  <si>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</si>
  <si>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</si>
  <si>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</si>
  <si>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</si>
  <si>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</si>
  <si>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</si>
  <si>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</si>
  <si>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</si>
  <si>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</si>
  <si>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</si>
  <si>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</si>
  <si>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</si>
  <si>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</si>
  <si>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</si>
  <si>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</si>
  <si>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</si>
  <si>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</si>
  <si>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</si>
  <si>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</si>
  <si>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</si>
  <si>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</si>
  <si>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</si>
  <si>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</si>
  <si>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</si>
  <si>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</si>
  <si>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</si>
  <si>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</si>
  <si>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</si>
  <si>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</si>
  <si>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</si>
  <si>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</si>
  <si>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</si>
  <si>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</si>
  <si>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</si>
  <si>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</si>
  <si>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</si>
  <si>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</si>
  <si>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</si>
  <si>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</si>
  <si>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</si>
  <si>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</si>
  <si>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</si>
  <si>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</si>
  <si>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</si>
  <si>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</si>
  <si>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</si>
  <si>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</si>
  <si>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</si>
  <si>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</si>
  <si>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</si>
  <si>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</si>
  <si>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</si>
  <si>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</si>
  <si>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</si>
  <si>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</si>
  <si>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</si>
  <si>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</si>
  <si>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</si>
  <si>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</si>
  <si>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</si>
  <si>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</si>
  <si>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</si>
  <si>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</si>
  <si>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</si>
  <si>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</si>
  <si>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</si>
  <si>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</si>
  <si>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</si>
  <si>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</si>
  <si>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</si>
  <si>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</si>
  <si>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</si>
  <si>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</si>
  <si>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</si>
  <si>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</si>
  <si>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</si>
  <si>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</si>
  <si>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</si>
  <si>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</si>
  <si>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</si>
  <si>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</si>
  <si>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</si>
  <si>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</si>
  <si>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</si>
  <si>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</si>
  <si>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</si>
  <si>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</si>
  <si>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</si>
  <si>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</si>
  <si>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</si>
  <si>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</si>
  <si>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</si>
  <si>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</si>
  <si>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</si>
  <si>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</si>
  <si>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</si>
  <si>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</si>
  <si>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</si>
  <si>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</si>
  <si>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</si>
  <si>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</si>
  <si>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</si>
  <si>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</si>
  <si>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</si>
  <si>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</si>
  <si>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</si>
  <si>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</si>
  <si>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</si>
  <si>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</si>
  <si>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</si>
  <si>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</si>
  <si>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</si>
  <si>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</si>
  <si>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</si>
  <si>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</si>
  <si>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</si>
  <si>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</si>
  <si>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</si>
  <si>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</si>
  <si>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</si>
  <si>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</si>
  <si>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</si>
  <si>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</si>
  <si>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</si>
  <si>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</si>
  <si>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</si>
  <si>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</si>
  <si>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</si>
  <si>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</si>
  <si>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</si>
  <si>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</si>
  <si>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</si>
  <si>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</si>
  <si>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</si>
  <si>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</si>
  <si>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</si>
  <si>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</si>
  <si>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</si>
  <si>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</si>
  <si>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</si>
  <si>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</si>
  <si>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</si>
  <si>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</si>
  <si>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</si>
  <si>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</si>
  <si>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</si>
  <si>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</si>
  <si>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</si>
  <si>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</si>
  <si>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</si>
  <si>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</si>
  <si>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</si>
  <si>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</si>
  <si>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</si>
  <si>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</si>
  <si>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</si>
  <si>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</si>
  <si>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</si>
  <si>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</si>
  <si>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</si>
  <si>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</si>
  <si>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</si>
  <si>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</si>
  <si>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</si>
  <si>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</si>
  <si>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</si>
  <si>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</si>
  <si>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</si>
  <si>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</si>
  <si>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</si>
  <si>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</si>
  <si>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</si>
  <si>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</si>
  <si>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</si>
  <si>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</si>
  <si>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</si>
  <si>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</si>
  <si>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</si>
  <si>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</si>
  <si>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</si>
  <si>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</si>
  <si>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</si>
  <si>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</si>
  <si>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</si>
  <si>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</si>
  <si>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</si>
  <si>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</si>
  <si>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</si>
  <si>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</si>
  <si>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</si>
  <si>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</si>
  <si>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</si>
  <si>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</si>
  <si>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</si>
  <si>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</si>
  <si>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</si>
  <si>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</si>
  <si>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</si>
  <si>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</si>
  <si>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</si>
  <si>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</si>
  <si>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</si>
  <si>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</si>
  <si>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</si>
  <si>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</si>
  <si>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</si>
  <si>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</si>
  <si>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</si>
  <si>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</si>
  <si>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</si>
  <si>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</si>
  <si>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</si>
  <si>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</si>
  <si>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</si>
  <si>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</si>
  <si>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</si>
  <si>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</si>
  <si>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</si>
  <si>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</si>
  <si>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</si>
  <si>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</si>
  <si>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</si>
  <si>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</si>
  <si>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</si>
  <si>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</si>
  <si>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</si>
  <si>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</si>
  <si>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</si>
  <si>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</si>
  <si>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</si>
  <si>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</si>
  <si>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</si>
  <si>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</si>
  <si>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</si>
  <si>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</si>
  <si>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</si>
  <si>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</si>
  <si>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</si>
  <si>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</si>
  <si>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</si>
  <si>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</si>
  <si>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</si>
  <si>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</si>
  <si>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</si>
  <si>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</si>
  <si>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</si>
  <si>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</si>
  <si>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</si>
  <si>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</si>
  <si>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</si>
  <si>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</si>
  <si>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</si>
  <si>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</si>
  <si>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</si>
  <si>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</si>
  <si>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</si>
  <si>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</si>
  <si>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</si>
  <si>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</si>
  <si>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</si>
  <si>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</si>
  <si>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</si>
  <si>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</si>
  <si>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</si>
  <si>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</si>
  <si>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</si>
  <si>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</si>
  <si>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</si>
  <si>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</si>
  <si>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</si>
  <si>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</si>
  <si>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</si>
  <si>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</si>
  <si>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</si>
  <si>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</si>
  <si>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</si>
  <si>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</si>
  <si>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</si>
  <si>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</si>
  <si>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</si>
  <si>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</si>
  <si>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</si>
  <si>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</si>
  <si>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</si>
  <si>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</si>
  <si>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</si>
  <si>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</si>
  <si>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</si>
  <si>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</si>
  <si>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</si>
  <si>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</si>
  <si>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</si>
  <si>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</si>
  <si>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</si>
  <si>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</si>
  <si>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</si>
  <si>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</si>
  <si>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</si>
  <si>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</si>
  <si>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</si>
  <si>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</si>
  <si>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</si>
  <si>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</si>
  <si>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</si>
  <si>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</si>
  <si>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</si>
  <si>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</si>
  <si>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</si>
  <si>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</si>
  <si>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</si>
  <si>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</si>
  <si>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</si>
  <si>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</si>
  <si>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</si>
  <si>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</si>
  <si>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</si>
  <si>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</si>
  <si>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</si>
  <si>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</si>
  <si>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</si>
  <si>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</si>
  <si>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</si>
  <si>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</si>
  <si>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</si>
  <si>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</si>
  <si>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</si>
  <si>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</si>
  <si>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</si>
  <si>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</si>
  <si>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</si>
  <si>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</si>
  <si>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</si>
  <si>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</si>
  <si>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</si>
  <si>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</si>
  <si>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</si>
  <si>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</si>
  <si>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</si>
  <si>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</si>
  <si>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</si>
  <si>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</si>
  <si>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</si>
  <si>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</si>
  <si>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</si>
  <si>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</si>
  <si>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</si>
  <si>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</si>
  <si>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</si>
  <si>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</si>
  <si>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</si>
  <si>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</si>
  <si>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</si>
  <si>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</si>
  <si>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</si>
  <si>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</si>
  <si>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</si>
  <si>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</si>
  <si>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</si>
  <si>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</si>
  <si>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</si>
  <si>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</si>
  <si>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</si>
  <si>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</si>
  <si>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</si>
  <si>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</si>
  <si>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</si>
  <si>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</si>
  <si>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</si>
  <si>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</si>
  <si>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</si>
  <si>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</si>
  <si>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</si>
  <si>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</si>
  <si>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</si>
  <si>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</si>
  <si>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</si>
  <si>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</si>
  <si>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</si>
  <si>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</si>
  <si>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</si>
  <si>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</si>
  <si>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</si>
  <si>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</si>
  <si>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</si>
  <si>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</si>
  <si>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</si>
  <si>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</si>
  <si>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</si>
  <si>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</si>
  <si>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</si>
  <si>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</si>
  <si>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</si>
  <si>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</si>
  <si>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</si>
  <si>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</si>
  <si>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</si>
  <si>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</si>
  <si>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</si>
  <si>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</si>
  <si>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</si>
  <si>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</si>
  <si>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</si>
  <si>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</si>
  <si>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</si>
  <si>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</si>
  <si>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</si>
  <si>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</si>
  <si>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</si>
  <si>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</si>
  <si>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</si>
  <si>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</si>
  <si>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</si>
  <si>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</si>
  <si>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</si>
  <si>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</si>
  <si>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</si>
  <si>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</si>
  <si>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</si>
  <si>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</si>
  <si>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</si>
  <si>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</si>
  <si>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</si>
  <si>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</si>
  <si>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</si>
  <si>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</si>
  <si>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</si>
  <si>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</si>
  <si>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</si>
  <si>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</si>
  <si>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</si>
  <si>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</si>
  <si>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</si>
  <si>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</si>
  <si>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</si>
  <si>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</si>
  <si>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</si>
  <si>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</si>
  <si>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</si>
  <si>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</si>
  <si>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</si>
  <si>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</si>
  <si>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</si>
  <si>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</si>
  <si>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</si>
  <si>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</si>
  <si>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</si>
  <si>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</si>
  <si>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</si>
  <si>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</si>
  <si>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</si>
  <si>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</si>
  <si>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</si>
  <si>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</si>
  <si>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</si>
  <si>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</si>
  <si>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</si>
  <si>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</si>
  <si>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</si>
  <si>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</si>
  <si>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</si>
  <si>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</si>
  <si>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</si>
  <si>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</si>
  <si>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</si>
  <si>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</si>
  <si>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</si>
  <si>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</si>
  <si>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</si>
  <si>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</si>
  <si>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</si>
  <si>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</si>
  <si>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</si>
  <si>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</si>
  <si>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</si>
  <si>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</si>
  <si>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</si>
  <si>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</si>
  <si>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</si>
  <si>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</si>
  <si>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</si>
  <si>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</si>
  <si>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</si>
  <si>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</si>
  <si>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</si>
  <si>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</si>
  <si>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</si>
  <si>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</si>
  <si>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</si>
  <si>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</si>
  <si>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</si>
  <si>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</si>
  <si>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</si>
  <si>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</si>
  <si>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</si>
  <si>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</si>
  <si>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</si>
  <si>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</si>
  <si>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</si>
  <si>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</si>
  <si>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</si>
  <si>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</si>
  <si>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</si>
  <si>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</si>
  <si>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</si>
  <si>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</si>
  <si>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</si>
  <si>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</si>
  <si>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</si>
  <si>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</si>
  <si>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</si>
  <si>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</si>
  <si>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</si>
  <si>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</si>
  <si>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</si>
  <si>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</si>
  <si>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</si>
  <si>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</si>
  <si>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</si>
  <si>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</si>
  <si>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</si>
  <si>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</si>
  <si>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</si>
  <si>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</si>
  <si>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</si>
  <si>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</si>
  <si>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</si>
  <si>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</si>
  <si>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</si>
  <si>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</si>
  <si>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</si>
  <si>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</si>
  <si>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</si>
  <si>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</si>
  <si>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</si>
  <si>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</si>
  <si>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</si>
  <si>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</si>
  <si>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</si>
  <si>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</si>
  <si>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</si>
  <si>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</si>
  <si>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</si>
  <si>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</si>
  <si>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</si>
  <si>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</si>
  <si>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</si>
  <si>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</si>
  <si>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</si>
  <si>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</si>
  <si>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</si>
  <si>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</si>
  <si>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</si>
  <si>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</si>
  <si>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</si>
  <si>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</si>
  <si>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</si>
  <si>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</si>
  <si>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</si>
  <si>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</si>
  <si>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</si>
  <si>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</si>
  <si>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</si>
  <si>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</si>
  <si>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</si>
  <si>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</si>
  <si>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</si>
  <si>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</si>
  <si>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</si>
  <si>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</si>
  <si>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</si>
  <si>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</si>
  <si>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</si>
  <si>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</si>
  <si>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</si>
  <si>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</si>
  <si>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</si>
  <si>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</si>
  <si>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</si>
  <si>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</si>
  <si>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</si>
  <si>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</si>
  <si>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</si>
  <si>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</si>
  <si>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</si>
  <si>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</si>
  <si>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</si>
  <si>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</si>
  <si>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</si>
  <si>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</si>
  <si>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</si>
  <si>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</si>
  <si>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</si>
  <si>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</si>
  <si>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</si>
  <si>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</si>
  <si>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</si>
  <si>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</si>
  <si>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</si>
  <si>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</si>
  <si>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</si>
  <si>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</si>
  <si>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</si>
  <si>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</si>
  <si>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</si>
  <si>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</si>
  <si>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</si>
  <si>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</si>
  <si>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</si>
  <si>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</si>
  <si>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</si>
  <si>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</si>
  <si>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</si>
  <si>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</si>
  <si>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</si>
  <si>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</si>
  <si>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</si>
  <si>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</si>
  <si>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</si>
  <si>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</si>
  <si>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</si>
  <si>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</si>
  <si>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</si>
  <si>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</si>
  <si>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</si>
  <si>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</si>
  <si>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</si>
  <si>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</si>
  <si>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</si>
  <si>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</si>
  <si>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</si>
  <si>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</si>
  <si>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</si>
  <si>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</si>
  <si>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</si>
  <si>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</si>
  <si>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</si>
  <si>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</si>
  <si>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</si>
  <si>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</si>
  <si>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</si>
  <si>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</si>
  <si>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</si>
  <si>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</si>
  <si>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</si>
  <si>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</si>
  <si>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</si>
  <si>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</si>
  <si>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</si>
  <si>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</si>
  <si>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</si>
  <si>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</si>
  <si>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</si>
  <si>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</si>
  <si>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</si>
  <si>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</si>
  <si>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</si>
  <si>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</si>
  <si>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</si>
  <si>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</si>
  <si>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</si>
  <si>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</si>
  <si>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</si>
  <si>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</si>
  <si>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</si>
  <si>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</si>
  <si>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</si>
  <si>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</si>
  <si>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</si>
  <si>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</si>
  <si>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</si>
  <si>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</si>
  <si>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</si>
  <si>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</si>
  <si>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</si>
  <si>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</si>
  <si>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</si>
  <si>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</si>
  <si>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</si>
  <si>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</si>
  <si>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</si>
  <si>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</si>
  <si>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</si>
  <si>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</si>
  <si>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</si>
  <si>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</si>
  <si>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</si>
  <si>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</si>
  <si>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</si>
  <si>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</si>
  <si>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</si>
  <si>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</si>
  <si>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</si>
  <si>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</si>
  <si>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</si>
  <si>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</si>
  <si>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</si>
  <si>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</si>
  <si>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</si>
  <si>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</si>
  <si>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</si>
  <si>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</si>
  <si>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</si>
  <si>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</si>
  <si>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</si>
  <si>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</si>
  <si>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</si>
  <si>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</si>
  <si>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</si>
  <si>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</si>
  <si>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</si>
  <si>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</si>
  <si>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</si>
  <si>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</si>
  <si>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</si>
  <si>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</si>
  <si>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</si>
  <si>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</si>
  <si>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</si>
  <si>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</si>
  <si>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</si>
  <si>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</si>
  <si>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</si>
  <si>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</si>
  <si>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</si>
  <si>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</si>
  <si>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</si>
  <si>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</si>
  <si>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</si>
  <si>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</si>
  <si>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</si>
  <si>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</si>
  <si>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</si>
  <si>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</si>
  <si>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</si>
  <si>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</si>
  <si>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</si>
  <si>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</si>
  <si>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</si>
  <si>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</si>
  <si>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</si>
  <si>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</si>
  <si>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</si>
  <si>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</si>
  <si>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</si>
  <si>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</si>
  <si>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</si>
  <si>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</si>
  <si>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</si>
  <si>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</si>
  <si>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</si>
  <si>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</si>
  <si>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</si>
  <si>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</si>
  <si>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</si>
  <si>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</si>
  <si>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</si>
  <si>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</si>
  <si>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</si>
  <si>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</si>
  <si>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</si>
  <si>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</si>
  <si>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</si>
  <si>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</si>
  <si>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</si>
  <si>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</si>
  <si>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</si>
  <si>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</si>
  <si>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</si>
  <si>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</si>
  <si>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</si>
  <si>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</si>
  <si>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</si>
  <si>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</si>
  <si>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</si>
  <si>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</si>
  <si>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</si>
  <si>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</si>
  <si>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</si>
  <si>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</si>
  <si>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</si>
  <si>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</si>
  <si>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</si>
  <si>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</si>
  <si>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</si>
  <si>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</si>
  <si>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</si>
  <si>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</si>
  <si>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</si>
  <si>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</si>
  <si>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</si>
  <si>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</si>
  <si>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</si>
  <si>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</si>
  <si>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</si>
  <si>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</si>
  <si>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</si>
  <si>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</si>
  <si>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</si>
  <si>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</si>
  <si>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</si>
  <si>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</si>
  <si>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</si>
  <si>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</si>
  <si>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</si>
  <si>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</si>
  <si>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</si>
  <si>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</si>
  <si>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</si>
  <si>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</si>
  <si>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</si>
  <si>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</si>
  <si>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</si>
  <si>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</si>
  <si>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</si>
  <si>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</si>
  <si>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</si>
  <si>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</si>
  <si>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</si>
  <si>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</si>
  <si>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</si>
  <si>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</si>
  <si>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</si>
  <si>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</si>
  <si>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</si>
  <si>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</si>
  <si>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</si>
  <si>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</si>
  <si>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</si>
  <si>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</si>
  <si>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</si>
  <si>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</si>
  <si>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</si>
  <si>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</si>
  <si>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</si>
  <si>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</si>
  <si>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</si>
  <si>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</si>
  <si>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</si>
  <si>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</si>
  <si>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</si>
  <si>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</si>
  <si>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</si>
  <si>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</si>
  <si>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</si>
  <si>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</si>
  <si>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</si>
  <si>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</si>
  <si>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</si>
  <si>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</si>
  <si>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</si>
  <si>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</si>
  <si>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</si>
  <si>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</si>
  <si>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</si>
  <si>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</si>
  <si>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</si>
  <si>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</si>
  <si>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</si>
  <si>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</si>
  <si>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</si>
  <si>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</si>
  <si>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</si>
  <si>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</si>
  <si>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</si>
  <si>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</si>
  <si>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</si>
  <si>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</si>
  <si>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</si>
  <si>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</si>
  <si>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</si>
  <si>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</si>
  <si>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</si>
  <si>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</si>
  <si>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</si>
  <si>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</si>
  <si>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</si>
  <si>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</si>
  <si>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</si>
  <si>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</si>
  <si>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</si>
  <si>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</si>
  <si>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</si>
  <si>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</si>
  <si>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</si>
  <si>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</si>
  <si>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</si>
  <si>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</si>
  <si>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</si>
  <si>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</si>
  <si>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</si>
  <si>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</si>
  <si>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</si>
  <si>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</si>
  <si>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</si>
  <si>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</si>
  <si>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</si>
  <si>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</si>
  <si>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</si>
  <si>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</si>
  <si>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</si>
  <si>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</si>
  <si>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</si>
  <si>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</si>
  <si>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</si>
  <si>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</si>
  <si>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</si>
  <si>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</si>
  <si>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</si>
  <si>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</si>
  <si>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</si>
  <si>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</si>
  <si>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</si>
  <si>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</si>
  <si>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</si>
  <si>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</si>
  <si>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</si>
  <si>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</si>
  <si>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</si>
  <si>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</si>
  <si>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</si>
  <si>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</si>
  <si>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</si>
  <si>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</si>
  <si>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</si>
  <si>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</si>
  <si>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</si>
  <si>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</si>
  <si>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</si>
  <si>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</si>
  <si>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</si>
  <si>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</si>
  <si>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</si>
  <si>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</si>
  <si>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</si>
  <si>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</si>
  <si>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</si>
  <si>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</si>
  <si>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</si>
  <si>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</si>
  <si>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</si>
  <si>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</si>
  <si>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</si>
  <si>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</si>
  <si>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</si>
  <si>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</si>
  <si>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</si>
  <si>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</si>
  <si>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</si>
  <si>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</si>
  <si>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</si>
  <si>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</si>
  <si>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</si>
  <si>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</si>
  <si>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</si>
  <si>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</si>
  <si>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</si>
  <si>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</si>
  <si>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</si>
  <si>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</si>
  <si>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</si>
  <si>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</si>
  <si>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</si>
  <si>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</si>
  <si>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</si>
  <si>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</si>
  <si>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</si>
  <si>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</si>
  <si>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</si>
  <si>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</si>
  <si>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</si>
  <si>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</si>
  <si>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</si>
  <si>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</si>
  <si>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</si>
  <si>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</si>
  <si>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</si>
  <si>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</si>
  <si>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</si>
  <si>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</si>
  <si>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</si>
  <si>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</si>
  <si>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</si>
  <si>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</si>
  <si>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</si>
  <si>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</si>
  <si>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</si>
  <si>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</si>
  <si>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</si>
  <si>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</si>
  <si>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</si>
  <si>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</si>
  <si>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</si>
  <si>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</si>
  <si>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</si>
  <si>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</si>
  <si>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</si>
  <si>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</si>
  <si>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</si>
  <si>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</si>
  <si>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</si>
  <si>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</si>
  <si>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</si>
  <si>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</si>
  <si>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</si>
  <si>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</si>
  <si>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</si>
  <si>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</si>
  <si>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</si>
  <si>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</si>
  <si>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</si>
  <si>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</si>
  <si>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</si>
  <si>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</si>
  <si>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</si>
  <si>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</si>
  <si>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</si>
  <si>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</si>
  <si>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</si>
  <si>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</si>
  <si>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</si>
  <si>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</si>
  <si>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</si>
  <si>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</si>
  <si>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</si>
  <si>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</si>
  <si>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</si>
  <si>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</si>
  <si>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</si>
  <si>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</si>
  <si>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</si>
  <si>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</si>
  <si>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</si>
  <si>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</si>
  <si>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</si>
  <si>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</si>
  <si>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</si>
  <si>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</si>
  <si>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</si>
  <si>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</si>
  <si>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</si>
  <si>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</si>
  <si>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</si>
  <si>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</si>
  <si>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</si>
  <si>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</si>
  <si>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</si>
  <si>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</si>
  <si>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</si>
  <si>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</si>
  <si>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</si>
  <si>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</si>
  <si>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</si>
  <si>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</si>
  <si>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</si>
  <si>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</si>
  <si>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</si>
  <si>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</si>
  <si>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</si>
  <si>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</si>
  <si>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</si>
  <si>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</si>
  <si>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</si>
  <si>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</si>
  <si>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</si>
  <si>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</si>
  <si>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</si>
  <si>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</si>
  <si>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</si>
  <si>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</si>
  <si>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</si>
  <si>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</si>
  <si>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</si>
  <si>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</si>
  <si>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</si>
  <si>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</si>
  <si>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</si>
  <si>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</si>
  <si>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</si>
  <si>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</si>
  <si>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</si>
  <si>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</si>
  <si>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</si>
  <si>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</si>
  <si>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</si>
  <si>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</si>
  <si>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</si>
  <si>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</si>
  <si>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</si>
  <si>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</si>
  <si>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</si>
  <si>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</si>
  <si>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</si>
  <si>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</si>
  <si>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</si>
  <si>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</si>
  <si>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</si>
  <si>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</si>
  <si>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</si>
  <si>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</si>
  <si>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</si>
  <si>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</si>
  <si>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</si>
  <si>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</si>
  <si>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</si>
  <si>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</si>
  <si>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</si>
  <si>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</si>
  <si>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</si>
  <si>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</si>
  <si>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</si>
  <si>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</si>
  <si>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</si>
  <si>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</si>
  <si>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</si>
  <si>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</si>
  <si>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</si>
  <si>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</si>
  <si>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</si>
  <si>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</si>
  <si>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</si>
  <si>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</si>
  <si>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</si>
  <si>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</si>
  <si>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</si>
  <si>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</si>
  <si>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</si>
  <si>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</si>
  <si>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</si>
  <si>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</si>
  <si>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</si>
  <si>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</si>
  <si>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</si>
  <si>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</si>
  <si>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</si>
  <si>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</si>
  <si>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</si>
  <si>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</si>
  <si>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</si>
  <si>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</si>
  <si>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</si>
  <si>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</si>
  <si>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</si>
  <si>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</si>
  <si>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</si>
  <si>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</si>
  <si>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</si>
  <si>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</si>
  <si>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</si>
  <si>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</si>
  <si>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</si>
  <si>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</si>
  <si>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</si>
  <si>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</si>
  <si>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</si>
  <si>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</si>
  <si>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</si>
  <si>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</si>
  <si>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</si>
  <si>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</si>
  <si>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</si>
  <si>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</si>
  <si>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</si>
  <si>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</si>
  <si>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</si>
  <si>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</si>
  <si>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</si>
  <si>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</si>
  <si>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</si>
  <si>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</si>
  <si>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</si>
  <si>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</si>
  <si>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</si>
  <si>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</si>
  <si>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</si>
  <si>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</si>
  <si>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</si>
  <si>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</si>
  <si>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</si>
  <si>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</si>
  <si>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</si>
  <si>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</si>
  <si>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</si>
  <si>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</si>
  <si>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</si>
  <si>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</si>
  <si>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</si>
  <si>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</si>
  <si>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</si>
  <si>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</si>
  <si>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</si>
  <si>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</si>
  <si>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</si>
  <si>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</si>
  <si>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</si>
  <si>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</si>
  <si>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</si>
  <si>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</si>
  <si>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</si>
  <si>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</si>
  <si>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</si>
  <si>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</si>
  <si>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</si>
  <si>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</si>
  <si>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</si>
  <si>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</si>
  <si>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</si>
  <si>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</si>
  <si>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</si>
  <si>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</si>
  <si>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</si>
  <si>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</si>
  <si>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</si>
  <si>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</si>
  <si>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</si>
  <si>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</si>
  <si>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</si>
  <si>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</si>
  <si>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</si>
  <si>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</si>
  <si>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</si>
  <si>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</si>
  <si>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</si>
  <si>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</si>
  <si>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</si>
  <si>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</si>
  <si>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</si>
  <si>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</si>
  <si>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</si>
  <si>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</si>
  <si>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</si>
  <si>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</si>
  <si>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</si>
  <si>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</si>
  <si>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</si>
  <si>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</si>
  <si>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</si>
  <si>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</si>
  <si>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</si>
  <si>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</si>
  <si>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</si>
  <si>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</si>
  <si>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</si>
  <si>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</si>
  <si>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</si>
  <si>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</si>
  <si>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</si>
  <si>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</si>
  <si>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</si>
  <si>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</si>
  <si>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</si>
  <si>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</si>
  <si>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</si>
  <si>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</si>
  <si>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</si>
  <si>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</si>
  <si>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</si>
  <si>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</si>
  <si>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</si>
  <si>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</si>
  <si>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</si>
  <si>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</si>
  <si>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</si>
  <si>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</si>
  <si>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</si>
  <si>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</si>
  <si>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</si>
  <si>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</si>
  <si>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</si>
  <si>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</si>
  <si>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</si>
  <si>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</si>
  <si>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</si>
  <si>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</si>
  <si>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</si>
  <si>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</si>
  <si>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</si>
  <si>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</si>
  <si>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</si>
  <si>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</si>
  <si>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</si>
  <si>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</si>
  <si>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</si>
  <si>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</si>
  <si>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</si>
  <si>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</si>
  <si>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</si>
  <si>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</si>
  <si>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</si>
  <si>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</si>
  <si>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</si>
  <si>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</si>
  <si>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</si>
  <si>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</si>
  <si>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</si>
  <si>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</si>
  <si>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</si>
  <si>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</si>
  <si>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</si>
  <si>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</si>
  <si>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</si>
  <si>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</si>
  <si>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</si>
  <si>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</si>
  <si>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</si>
  <si>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</si>
  <si>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</si>
  <si>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</si>
  <si>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</si>
  <si>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</si>
  <si>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</si>
  <si>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</si>
  <si>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</si>
  <si>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</si>
  <si>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</si>
  <si>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</si>
  <si>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</si>
  <si>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</si>
  <si>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</si>
  <si>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</si>
  <si>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</si>
  <si>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</si>
  <si>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</si>
  <si>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</si>
  <si>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</si>
  <si>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</si>
  <si>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</si>
  <si>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</si>
  <si>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</si>
  <si>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</si>
  <si>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</si>
  <si>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</si>
  <si>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</si>
  <si>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</si>
  <si>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</si>
  <si>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</si>
  <si>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</si>
  <si>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</si>
  <si>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</si>
  <si>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</si>
  <si>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</si>
  <si>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</si>
  <si>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</si>
  <si>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</si>
  <si>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</si>
  <si>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</si>
  <si>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</si>
  <si>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</si>
  <si>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</si>
  <si>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</si>
  <si>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</si>
  <si>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</si>
  <si>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</si>
  <si>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</si>
  <si>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</si>
  <si>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</si>
  <si>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</si>
  <si>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</si>
  <si>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</si>
  <si>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</si>
  <si>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</si>
  <si>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</si>
  <si>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</si>
  <si>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</si>
  <si>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</si>
  <si>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</si>
  <si>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</si>
  <si>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</si>
  <si>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</si>
  <si>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</si>
  <si>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</si>
  <si>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</si>
  <si>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</si>
  <si>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</si>
  <si>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</si>
  <si>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</si>
  <si>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</si>
  <si>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</si>
  <si>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</si>
  <si>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</si>
  <si>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</si>
  <si>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</si>
  <si>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</si>
  <si>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</si>
  <si>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</si>
  <si>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</si>
  <si>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</si>
  <si>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</si>
  <si>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</si>
  <si>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</si>
  <si>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</si>
  <si>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</si>
  <si>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</si>
  <si>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</si>
  <si>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</si>
  <si>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</si>
  <si>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</si>
  <si>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</si>
  <si>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</si>
  <si>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</si>
  <si>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</si>
  <si>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</si>
  <si>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</si>
  <si>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</si>
  <si>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</si>
  <si>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</si>
  <si>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</si>
  <si>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</si>
  <si>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</si>
  <si>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</si>
  <si>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</si>
  <si>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</si>
  <si>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</si>
  <si>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</si>
  <si>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</si>
  <si>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</si>
  <si>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</si>
  <si>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</si>
  <si>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</si>
  <si>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</si>
  <si>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</si>
  <si>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</si>
  <si>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</si>
  <si>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</si>
  <si>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</si>
  <si>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</si>
  <si>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</si>
  <si>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</si>
  <si>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</si>
  <si>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</si>
  <si>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</si>
  <si>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</si>
  <si>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</si>
  <si>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</si>
  <si>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</si>
  <si>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</si>
  <si>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</si>
  <si>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</si>
  <si>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</si>
  <si>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</si>
  <si>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</si>
  <si>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</si>
  <si>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</si>
  <si>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</si>
  <si>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</si>
  <si>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</si>
  <si>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</si>
  <si>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</si>
  <si>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</si>
  <si>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</si>
  <si>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</si>
  <si>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</si>
  <si>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</si>
  <si>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</si>
  <si>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</si>
  <si>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</si>
  <si>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</si>
  <si>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</si>
  <si>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</si>
  <si>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</si>
  <si>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</si>
  <si>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</si>
  <si>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</si>
  <si>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</si>
  <si>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</si>
  <si>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</si>
  <si>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</si>
  <si>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</si>
  <si>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</si>
  <si>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</si>
  <si>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</si>
  <si>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</si>
  <si>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</si>
  <si>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</si>
  <si>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</si>
  <si>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</si>
  <si>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</si>
  <si>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</si>
  <si>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</si>
  <si>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</si>
  <si>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</si>
  <si>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</si>
  <si>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</si>
  <si>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</si>
  <si>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</si>
  <si>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</si>
  <si>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</si>
  <si>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</si>
  <si>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</si>
  <si>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</si>
  <si>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</si>
  <si>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</si>
  <si>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</si>
  <si>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</si>
  <si>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</si>
  <si>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</si>
  <si>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</si>
  <si>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</si>
  <si>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</si>
  <si>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</si>
  <si>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</si>
  <si>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</si>
  <si>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</si>
  <si>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</si>
  <si>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</si>
  <si>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</si>
  <si>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</si>
  <si>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</si>
  <si>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</si>
  <si>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</si>
  <si>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</si>
  <si>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</si>
  <si>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</si>
  <si>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</si>
  <si>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</si>
  <si>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</si>
  <si>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</si>
  <si>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</si>
  <si>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</si>
  <si>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</si>
  <si>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</si>
  <si>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</si>
  <si>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</si>
  <si>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</si>
  <si>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</si>
  <si>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</si>
  <si>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</si>
  <si>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</si>
  <si>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</si>
  <si>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</si>
  <si>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</si>
  <si>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</si>
  <si>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</si>
  <si>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</si>
  <si>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</si>
  <si>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</si>
  <si>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</si>
  <si>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</si>
  <si>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</si>
  <si>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</si>
  <si>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</si>
  <si>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</si>
  <si>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</si>
  <si>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</si>
  <si>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</si>
  <si>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</si>
  <si>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</si>
  <si>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</si>
  <si>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</si>
  <si>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</si>
  <si>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</si>
  <si>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</si>
  <si>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</si>
  <si>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</si>
  <si>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</si>
  <si>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</si>
  <si>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</si>
  <si>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</si>
  <si>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</si>
  <si>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</si>
  <si>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</si>
  <si>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</si>
  <si>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</si>
  <si>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</si>
  <si>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</si>
  <si>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</si>
  <si>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</si>
  <si>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</si>
  <si>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</si>
  <si>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</si>
  <si>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</si>
  <si>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</si>
  <si>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</si>
  <si>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</si>
  <si>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</si>
  <si>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</si>
  <si>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</si>
  <si>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</si>
  <si>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</si>
  <si>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</si>
  <si>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</si>
  <si>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</si>
  <si>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</si>
  <si>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</si>
  <si>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</si>
  <si>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</si>
  <si>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</si>
  <si>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</si>
  <si>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</si>
  <si>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</si>
  <si>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</si>
  <si>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</si>
  <si>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</si>
  <si>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</si>
  <si>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</si>
  <si>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</si>
  <si>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</si>
  <si>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</si>
  <si>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</si>
  <si>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</si>
  <si>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</si>
  <si>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</si>
  <si>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</si>
  <si>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</si>
  <si>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</si>
  <si>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</si>
  <si>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</si>
  <si>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</si>
  <si>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</si>
  <si>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</si>
  <si>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</si>
  <si>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</si>
  <si>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</si>
  <si>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</si>
  <si>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</si>
  <si>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</si>
  <si>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</si>
  <si>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</si>
  <si>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</si>
  <si>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</si>
  <si>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</si>
  <si>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</si>
  <si>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</si>
  <si>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</si>
  <si>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</si>
  <si>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</si>
  <si>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</si>
  <si>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</si>
  <si>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</si>
  <si>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</si>
  <si>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</si>
  <si>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</si>
  <si>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</si>
  <si>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</si>
  <si>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</si>
  <si>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</si>
  <si>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</si>
  <si>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</si>
  <si>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</si>
  <si>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</si>
  <si>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</si>
  <si>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</si>
  <si>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</si>
  <si>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</si>
  <si>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</si>
  <si>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</si>
  <si>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</si>
  <si>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</si>
  <si>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</si>
  <si>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</si>
  <si>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</si>
  <si>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</si>
  <si>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</si>
  <si>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</si>
  <si>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</si>
  <si>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</si>
  <si>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</si>
  <si>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</si>
  <si>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</si>
  <si>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</si>
  <si>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</si>
  <si>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</si>
  <si>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</si>
  <si>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</si>
  <si>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</si>
  <si>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</si>
  <si>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</si>
  <si>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</si>
  <si>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</si>
  <si>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</si>
  <si>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</si>
  <si>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</si>
  <si>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</si>
  <si>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</si>
  <si>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</si>
  <si>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</si>
  <si>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</si>
  <si>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</si>
  <si>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</si>
  <si>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</si>
  <si>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</si>
  <si>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</si>
  <si>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</si>
  <si>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</si>
  <si>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</si>
  <si>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</si>
  <si>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</si>
  <si>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</si>
  <si>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</si>
  <si>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</si>
  <si>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</si>
  <si>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</si>
  <si>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</si>
  <si>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</si>
  <si>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</si>
  <si>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</si>
  <si>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</si>
  <si>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</si>
  <si>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</si>
  <si>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</si>
  <si>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</si>
  <si>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</si>
  <si>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</si>
  <si>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</si>
  <si>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</si>
  <si>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</si>
  <si>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</si>
  <si>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</si>
  <si>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</si>
  <si>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</si>
  <si>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</si>
  <si>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</si>
  <si>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</si>
  <si>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</si>
  <si>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</si>
  <si>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</si>
  <si>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</si>
  <si>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</si>
  <si>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</si>
  <si>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</si>
  <si>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</si>
  <si>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</si>
  <si>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</si>
  <si>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</si>
  <si>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</si>
  <si>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</si>
  <si>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</si>
  <si>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</si>
  <si>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</si>
  <si>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</si>
  <si>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</si>
  <si>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</si>
  <si>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</si>
  <si>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</si>
  <si>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</si>
  <si>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</si>
  <si>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</si>
  <si>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</si>
  <si>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</si>
  <si>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</si>
  <si>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</si>
  <si>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</si>
  <si>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</si>
  <si>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</si>
  <si>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</si>
  <si>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</si>
  <si>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</si>
  <si>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</si>
  <si>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</si>
  <si>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</si>
  <si>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</si>
  <si>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</si>
  <si>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</si>
  <si>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</si>
  <si>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</si>
  <si>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</si>
  <si>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</si>
  <si>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</si>
  <si>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</si>
  <si>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</si>
  <si>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</si>
  <si>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</si>
  <si>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</si>
  <si>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</si>
  <si>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</si>
  <si>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</si>
  <si>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</si>
  <si>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</si>
  <si>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</si>
  <si>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</si>
  <si>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</si>
  <si>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</si>
  <si>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</si>
  <si>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</si>
  <si>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</si>
  <si>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</si>
  <si>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</si>
  <si>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</si>
  <si>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</si>
  <si>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</si>
  <si>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</si>
  <si>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</si>
  <si>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</si>
  <si>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</si>
  <si>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</si>
  <si>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</si>
  <si>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</si>
  <si>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</si>
  <si>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</si>
  <si>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</si>
  <si>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</si>
  <si>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</si>
  <si>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</si>
  <si>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</si>
  <si>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</si>
  <si>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</si>
  <si>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</si>
  <si>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</si>
  <si>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</si>
  <si>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</si>
  <si>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</si>
  <si>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</si>
  <si>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</si>
  <si>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</si>
  <si>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</si>
  <si>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</si>
  <si>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</si>
  <si>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</si>
  <si>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</si>
  <si>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</si>
  <si>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</si>
  <si>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</si>
  <si>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</si>
  <si>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</si>
  <si>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</si>
  <si>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</si>
  <si>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</si>
  <si>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</si>
  <si>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</si>
  <si>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</si>
  <si>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</si>
  <si>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</si>
  <si>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</si>
  <si>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</si>
  <si>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</si>
  <si>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</si>
  <si>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</si>
  <si>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</si>
  <si>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</si>
  <si>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</si>
  <si>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</si>
  <si>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</si>
  <si>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</si>
  <si>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</si>
  <si>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</si>
  <si>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</si>
  <si>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</si>
  <si>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</si>
  <si>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</si>
  <si>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</si>
  <si>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</si>
  <si>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</si>
  <si>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</si>
  <si>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</si>
  <si>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</si>
  <si>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</si>
  <si>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</si>
  <si>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</si>
  <si>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</si>
  <si>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</si>
  <si>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</si>
  <si>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</si>
  <si>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</si>
  <si>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</si>
  <si>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</si>
  <si>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</si>
  <si>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</si>
  <si>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</si>
  <si>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</si>
  <si>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</si>
  <si>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</si>
  <si>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</si>
  <si>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</si>
  <si>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</si>
  <si>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</si>
  <si>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</si>
  <si>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</si>
  <si>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</si>
  <si>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</si>
  <si>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</si>
  <si>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</si>
  <si>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</si>
  <si>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</si>
  <si>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</si>
  <si>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</si>
  <si>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</si>
  <si>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</si>
  <si>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</si>
  <si>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</si>
  <si>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</si>
  <si>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</si>
  <si>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</si>
  <si>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</si>
  <si>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</si>
  <si>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</si>
  <si>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</si>
  <si>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</si>
  <si>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</si>
  <si>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</si>
  <si>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</si>
  <si>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</si>
  <si>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</si>
  <si>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</si>
  <si>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</si>
  <si>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</si>
  <si>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</si>
  <si>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</si>
  <si>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</si>
  <si>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</si>
  <si>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</si>
  <si>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</si>
  <si>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</si>
  <si>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</si>
  <si>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</si>
  <si>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</si>
  <si>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</si>
  <si>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</si>
  <si>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</si>
  <si>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</si>
  <si>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</si>
  <si>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</si>
  <si>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</si>
  <si>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</si>
  <si>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</si>
  <si>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</si>
  <si>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</si>
  <si>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</si>
  <si>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</si>
  <si>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</si>
  <si>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</si>
  <si>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</si>
  <si>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</si>
  <si>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</si>
  <si>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</si>
  <si>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</si>
  <si>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</si>
  <si>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</si>
  <si>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</si>
  <si>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</si>
  <si>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</si>
  <si>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</si>
  <si>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</si>
  <si>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</si>
  <si>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</si>
  <si>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</si>
  <si>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</si>
  <si>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</si>
  <si>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</si>
  <si>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</si>
  <si>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</si>
  <si>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</si>
  <si>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</si>
  <si>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</si>
  <si>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</si>
  <si>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</si>
  <si>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</si>
  <si>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</si>
  <si>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</si>
  <si>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</si>
  <si>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</si>
  <si>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</si>
  <si>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</si>
  <si>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</si>
  <si>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</si>
  <si>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</si>
  <si>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</si>
  <si>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</si>
  <si>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</si>
  <si>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</si>
  <si>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</si>
  <si>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</si>
  <si>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</si>
  <si>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</si>
  <si>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</si>
  <si>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</si>
  <si>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</si>
  <si>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</si>
  <si>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</si>
  <si>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</si>
  <si>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</si>
  <si>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</si>
  <si>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</si>
  <si>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</si>
  <si>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</si>
  <si>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</si>
  <si>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</si>
  <si>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</si>
  <si>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</si>
  <si>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</si>
  <si>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</si>
  <si>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</si>
  <si>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</si>
  <si>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</si>
  <si>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</si>
  <si>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</si>
  <si>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</si>
  <si>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</si>
  <si>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</si>
  <si>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</si>
  <si>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</si>
  <si>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</si>
  <si>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</si>
  <si>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</si>
  <si>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</si>
  <si>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</si>
  <si>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</si>
  <si>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</si>
  <si>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</si>
  <si>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</si>
  <si>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</si>
  <si>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</si>
  <si>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</si>
  <si>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</si>
  <si>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</si>
  <si>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</si>
  <si>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</si>
  <si>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</si>
  <si>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</si>
  <si>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</si>
  <si>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</si>
  <si>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</si>
  <si>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</si>
  <si>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</si>
  <si>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</si>
  <si>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</si>
  <si>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</si>
  <si>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</si>
  <si>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</si>
  <si>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</si>
  <si>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</si>
  <si>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</si>
  <si>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</si>
  <si>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</si>
  <si>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</si>
  <si>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</si>
  <si>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</si>
  <si>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</si>
  <si>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</si>
  <si>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</si>
  <si>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</si>
  <si>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</si>
  <si>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</si>
  <si>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</si>
  <si>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</si>
  <si>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</si>
  <si>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</si>
  <si>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</si>
  <si>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</si>
  <si>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</si>
  <si>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</si>
  <si>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</si>
  <si>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</si>
  <si>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</si>
  <si>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</si>
  <si>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</si>
  <si>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</si>
  <si>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</si>
  <si>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</si>
  <si>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</si>
  <si>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</si>
  <si>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</si>
  <si>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</si>
  <si>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</si>
  <si>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</si>
  <si>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</si>
  <si>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</si>
  <si>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</si>
  <si>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</si>
  <si>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</si>
  <si>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</si>
  <si>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</si>
  <si>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</si>
  <si>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</si>
  <si>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</si>
  <si>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</si>
  <si>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</si>
  <si>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</si>
  <si>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</si>
  <si>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</si>
  <si>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</si>
  <si>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</si>
  <si>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</si>
  <si>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</si>
  <si>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</si>
  <si>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</si>
  <si>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</si>
  <si>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</si>
  <si>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</si>
  <si>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</si>
  <si>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</si>
  <si>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</si>
  <si>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</si>
  <si>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</si>
  <si>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</si>
  <si>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</si>
  <si>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</si>
  <si>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</si>
  <si>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</si>
  <si>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</si>
  <si>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</si>
  <si>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</si>
  <si>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</si>
  <si>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</si>
  <si>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</si>
  <si>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</si>
  <si>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</si>
  <si>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</si>
  <si>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</si>
  <si>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</si>
  <si>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</si>
  <si>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</si>
  <si>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</si>
  <si>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</si>
  <si>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</si>
  <si>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</si>
  <si>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</si>
  <si>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</si>
  <si>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</si>
  <si>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</si>
  <si>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</si>
  <si>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</si>
  <si>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</si>
  <si>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</si>
  <si>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</si>
  <si>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</si>
  <si>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</si>
  <si>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</si>
  <si>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</si>
  <si>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</si>
  <si>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</si>
  <si>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</si>
  <si>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</si>
  <si>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</si>
  <si>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</si>
  <si>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</si>
  <si>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</si>
  <si>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</si>
  <si>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</si>
  <si>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</si>
  <si>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</si>
  <si>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</si>
  <si>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</si>
  <si>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</si>
  <si>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</si>
  <si>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</si>
  <si>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</si>
  <si>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</si>
  <si>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</si>
  <si>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</si>
  <si>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</si>
  <si>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</si>
  <si>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</si>
  <si>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</si>
  <si>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</si>
  <si>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</si>
  <si>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</si>
  <si>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</si>
  <si>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</si>
  <si>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</si>
  <si>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</si>
  <si>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</si>
  <si>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</si>
  <si>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</si>
  <si>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</si>
  <si>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</si>
  <si>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</si>
  <si>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</si>
  <si>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</si>
  <si>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</si>
  <si>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</si>
  <si>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</si>
  <si>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</si>
  <si>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</si>
  <si>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</si>
  <si>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</si>
  <si>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</si>
  <si>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</si>
  <si>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</si>
  <si>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</si>
  <si>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</si>
  <si>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</si>
  <si>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</si>
  <si>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</si>
  <si>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</si>
  <si>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</si>
  <si>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</si>
  <si>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</si>
  <si>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</si>
  <si>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</si>
  <si>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</si>
  <si>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</si>
  <si>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</si>
  <si>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</si>
  <si>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</si>
  <si>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</si>
  <si>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</si>
  <si>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</si>
  <si>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</si>
  <si>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</si>
  <si>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</si>
  <si>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</si>
  <si>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</si>
  <si>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</si>
  <si>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</si>
  <si>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</si>
  <si>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</si>
  <si>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</si>
  <si>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</si>
  <si>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</si>
  <si>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</si>
  <si>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</si>
  <si>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</si>
  <si>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</si>
  <si>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</si>
  <si>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</si>
  <si>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</si>
  <si>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</si>
  <si>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</si>
  <si>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</si>
  <si>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</si>
  <si>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</si>
  <si>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</si>
  <si>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</si>
  <si>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</si>
  <si>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</si>
  <si>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</si>
  <si>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</si>
  <si>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</si>
  <si>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</si>
  <si>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</si>
  <si>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</si>
  <si>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</si>
  <si>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</si>
  <si>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</si>
  <si>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</si>
  <si>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</si>
  <si>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</si>
  <si>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</si>
  <si>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</si>
  <si>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</si>
  <si>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</si>
  <si>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</si>
  <si>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</si>
  <si>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</si>
  <si>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</si>
  <si>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</si>
  <si>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</si>
  <si>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</si>
  <si>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</si>
  <si>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</si>
  <si>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</si>
  <si>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</si>
  <si>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</si>
  <si>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</si>
  <si>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</si>
  <si>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</si>
  <si>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</si>
  <si>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</si>
  <si>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</si>
  <si>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</si>
  <si>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</si>
  <si>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</si>
  <si>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</si>
  <si>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</si>
  <si>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</si>
  <si>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</si>
  <si>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</si>
  <si>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</si>
  <si>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</si>
  <si>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</si>
  <si>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</si>
  <si>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</si>
  <si>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</si>
  <si>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</si>
  <si>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</si>
  <si>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</si>
  <si>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</si>
  <si>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</si>
  <si>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</si>
  <si>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</si>
  <si>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</si>
  <si>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</si>
  <si>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</si>
  <si>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</si>
  <si>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</si>
  <si>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</si>
  <si>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</si>
  <si>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</si>
  <si>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</si>
  <si>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</si>
  <si>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</si>
  <si>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</si>
  <si>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</si>
  <si>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</si>
  <si>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</si>
  <si>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</si>
  <si>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</si>
  <si>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</si>
  <si>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</si>
  <si>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</si>
  <si>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</si>
  <si>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</si>
  <si>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</si>
  <si>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</si>
  <si>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</si>
  <si>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</si>
  <si>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</si>
  <si>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</si>
  <si>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</si>
  <si>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</si>
  <si>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</si>
  <si>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</si>
  <si>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</si>
  <si>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</si>
  <si>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</si>
  <si>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</si>
  <si>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</si>
  <si>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</si>
  <si>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</si>
  <si>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</si>
  <si>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</si>
  <si>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</si>
  <si>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</si>
  <si>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</si>
  <si>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</si>
  <si>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</si>
  <si>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</si>
  <si>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</si>
  <si>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</si>
  <si>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</si>
  <si>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</si>
  <si>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</si>
  <si>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</si>
  <si>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</si>
  <si>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</si>
  <si>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</si>
  <si>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</si>
  <si>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</si>
  <si>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</si>
  <si>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</si>
  <si>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</si>
  <si>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</si>
  <si>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</si>
  <si>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</si>
  <si>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</si>
  <si>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</si>
  <si>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</si>
  <si>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</si>
  <si>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</si>
  <si>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</si>
  <si>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</si>
  <si>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</si>
  <si>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</si>
  <si>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</si>
  <si>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</si>
  <si>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</si>
  <si>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</si>
  <si>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</si>
  <si>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</si>
  <si>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</si>
  <si>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</si>
  <si>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</si>
  <si>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</si>
  <si>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</si>
  <si>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</si>
  <si>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</si>
  <si>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</si>
  <si>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</si>
  <si>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</si>
  <si>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</si>
  <si>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</si>
  <si>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</si>
  <si>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</si>
  <si>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</si>
  <si>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</si>
  <si>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</si>
  <si>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</si>
  <si>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</si>
  <si>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</si>
  <si>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</si>
  <si>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</si>
  <si>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</si>
  <si>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</si>
  <si>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</si>
  <si>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</si>
  <si>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</si>
  <si>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</si>
  <si>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</si>
  <si>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</si>
  <si>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</si>
  <si>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</si>
  <si>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</si>
  <si>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</si>
  <si>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</si>
  <si>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</si>
  <si>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</si>
  <si>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</si>
  <si>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</si>
  <si>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</si>
  <si>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</si>
  <si>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</si>
  <si>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</si>
  <si>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</si>
  <si>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</si>
  <si>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</si>
  <si>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</si>
  <si>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</si>
  <si>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</si>
  <si>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</si>
  <si>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</si>
  <si>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</si>
  <si>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</si>
  <si>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</si>
  <si>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</si>
  <si>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</si>
  <si>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</si>
  <si>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</si>
  <si>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</si>
  <si>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</si>
  <si>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</si>
  <si>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</si>
  <si>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</si>
  <si>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</si>
  <si>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</si>
  <si>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</si>
  <si>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</si>
  <si>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</si>
  <si>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</si>
  <si>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</si>
  <si>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</si>
  <si>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</si>
  <si>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</si>
  <si>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</si>
  <si>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</si>
  <si>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</si>
  <si>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</si>
  <si>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</si>
  <si>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</si>
  <si>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</si>
  <si>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</si>
  <si>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</si>
  <si>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</si>
  <si>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</si>
  <si>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</si>
  <si>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</si>
  <si>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</si>
  <si>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</si>
  <si>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</si>
  <si>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</si>
  <si>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</si>
  <si>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</si>
  <si>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</si>
  <si>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</si>
  <si>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</si>
  <si>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</si>
  <si>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</si>
  <si>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</si>
  <si>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</si>
  <si>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</si>
  <si>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</si>
  <si>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</si>
  <si>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</si>
  <si>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</si>
  <si>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</si>
  <si>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</si>
  <si>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</si>
  <si>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</si>
  <si>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</si>
  <si>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</si>
  <si>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</si>
  <si>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</si>
  <si>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</si>
  <si>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</si>
  <si>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</si>
  <si>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</si>
  <si>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</si>
  <si>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</si>
  <si>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</si>
  <si>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</si>
  <si>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</si>
  <si>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</si>
  <si>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</si>
  <si>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</si>
  <si>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</si>
  <si>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</si>
  <si>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</si>
  <si>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</si>
  <si>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</si>
  <si>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</si>
  <si>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</si>
  <si>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</si>
  <si>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</si>
  <si>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</si>
  <si>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</si>
  <si>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</si>
  <si>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</si>
  <si>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</si>
  <si>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</si>
  <si>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</si>
  <si>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</si>
  <si>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</si>
  <si>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</si>
  <si>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</si>
  <si>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</si>
  <si>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</si>
  <si>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</si>
  <si>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</si>
  <si>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</si>
  <si>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</si>
  <si>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</si>
  <si>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</si>
  <si>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</si>
  <si>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</si>
  <si>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</si>
  <si>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</si>
  <si>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</si>
  <si>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</si>
  <si>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</si>
  <si>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</si>
  <si>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</si>
  <si>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</si>
  <si>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</si>
  <si>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</si>
  <si>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</si>
  <si>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</si>
  <si>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</si>
  <si>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</si>
  <si>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</si>
  <si>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</si>
  <si>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</si>
  <si>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</si>
  <si>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</si>
  <si>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</si>
  <si>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</si>
  <si>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</si>
  <si>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</si>
  <si>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</si>
  <si>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</si>
  <si>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</si>
  <si>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</si>
  <si>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</si>
  <si>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</si>
  <si>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</si>
  <si>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</si>
  <si>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</si>
  <si>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</si>
  <si>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</si>
  <si>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</si>
  <si>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</si>
  <si>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</si>
  <si>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</si>
  <si>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</si>
  <si>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</si>
  <si>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</si>
  <si>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</si>
  <si>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</si>
  <si>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</si>
  <si>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</si>
  <si>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</si>
  <si>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</si>
  <si>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</si>
  <si>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</si>
  <si>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</si>
  <si>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</si>
  <si>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</si>
  <si>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</si>
  <si>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</si>
  <si>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</si>
  <si>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</si>
  <si>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</si>
  <si>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</si>
  <si>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</si>
  <si>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</si>
  <si>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</si>
  <si>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</si>
  <si>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</si>
  <si>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</si>
  <si>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</si>
  <si>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</si>
  <si>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</si>
  <si>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</si>
  <si>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</si>
  <si>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</si>
  <si>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</si>
  <si>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</si>
  <si>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</si>
  <si>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</si>
  <si>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</si>
  <si>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</si>
  <si>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</si>
  <si>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</si>
  <si>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</si>
  <si>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</si>
  <si>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</si>
  <si>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</si>
  <si>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</si>
  <si>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</si>
  <si>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</si>
  <si>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</si>
  <si>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</si>
  <si>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</si>
  <si>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</si>
  <si>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</si>
  <si>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</si>
  <si>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</si>
  <si>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</si>
  <si>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</si>
  <si>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</si>
  <si>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</si>
  <si>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</si>
  <si>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</si>
  <si>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</si>
  <si>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</si>
  <si>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</si>
  <si>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</si>
  <si>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</si>
  <si>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</si>
  <si>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</si>
  <si>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</si>
  <si>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</si>
  <si>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</si>
  <si>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</si>
  <si>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</si>
  <si>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</si>
  <si>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</si>
  <si>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</si>
  <si>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</si>
  <si>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</si>
  <si>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</si>
  <si>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</si>
  <si>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</si>
  <si>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</si>
  <si>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</si>
  <si>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</si>
  <si>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</si>
  <si>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</si>
  <si>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</si>
  <si>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</si>
  <si>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</si>
  <si>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</si>
  <si>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</si>
  <si>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</si>
  <si>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</si>
  <si>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</si>
  <si>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</si>
  <si>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</si>
  <si>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</si>
  <si>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</si>
  <si>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</si>
  <si>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</si>
  <si>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</si>
  <si>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</si>
  <si>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</si>
  <si>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</si>
  <si>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</si>
  <si>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</si>
  <si>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</si>
  <si>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</si>
  <si>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</si>
  <si>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</si>
  <si>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</si>
  <si>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</si>
  <si>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</si>
  <si>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</si>
  <si>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</si>
  <si>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</si>
  <si>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</si>
  <si>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</si>
  <si>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</si>
  <si>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</si>
  <si>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</si>
  <si>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</si>
  <si>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</si>
  <si>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</si>
  <si>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</si>
  <si>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</si>
  <si>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</si>
  <si>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</si>
  <si>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</si>
  <si>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</si>
  <si>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</si>
  <si>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</si>
  <si>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</si>
  <si>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</si>
  <si>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</si>
  <si>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</si>
  <si>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</si>
  <si>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</si>
  <si>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</si>
  <si>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</si>
  <si>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</si>
  <si>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</si>
  <si>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</si>
  <si>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</si>
  <si>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</si>
  <si>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</si>
  <si>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</si>
  <si>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</si>
  <si>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</si>
  <si>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</si>
  <si>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</si>
  <si>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</si>
  <si>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</si>
  <si>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</si>
  <si>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</si>
  <si>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</si>
  <si>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</si>
  <si>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</si>
  <si>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</si>
  <si>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</si>
  <si>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</si>
  <si>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</si>
  <si>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</si>
  <si>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</si>
  <si>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</si>
  <si>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</si>
  <si>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</si>
  <si>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</si>
  <si>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</si>
  <si>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</si>
  <si>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</si>
  <si>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</si>
  <si>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</si>
  <si>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</si>
  <si>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</si>
  <si>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</si>
  <si>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</si>
  <si>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</si>
  <si>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</si>
  <si>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</si>
  <si>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</si>
  <si>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</si>
  <si>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</si>
  <si>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</si>
  <si>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</si>
  <si>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</si>
  <si>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</si>
  <si>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</si>
  <si>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</si>
  <si>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</si>
  <si>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</si>
  <si>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</si>
  <si>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</si>
  <si>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</si>
  <si>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</si>
  <si>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</si>
  <si>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</si>
  <si>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</si>
  <si>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</si>
  <si>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</si>
  <si>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</si>
  <si>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</si>
  <si>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</si>
  <si>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</si>
  <si>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</si>
  <si>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</si>
  <si>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</si>
  <si>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</si>
  <si>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</si>
  <si>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</si>
  <si>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</si>
  <si>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</si>
  <si>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</si>
  <si>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</si>
  <si>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</si>
  <si>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</si>
  <si>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</si>
  <si>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</si>
  <si>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</si>
  <si>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</si>
  <si>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</si>
  <si>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</si>
  <si>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</si>
  <si>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</si>
  <si>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</si>
  <si>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</si>
  <si>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</si>
  <si>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</si>
  <si>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</si>
  <si>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</si>
  <si>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</si>
  <si>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</si>
  <si>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</si>
  <si>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</si>
  <si>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</si>
  <si>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</si>
  <si>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</si>
  <si>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</si>
  <si>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</si>
  <si>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</si>
  <si>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</si>
  <si>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</si>
  <si>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</si>
  <si>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</si>
  <si>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</si>
  <si>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</si>
  <si>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</si>
  <si>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</si>
  <si>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</si>
  <si>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</si>
  <si>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</si>
  <si>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</si>
  <si>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</si>
  <si>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</si>
  <si>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</si>
  <si>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</si>
  <si>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</si>
  <si>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</si>
  <si>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</si>
  <si>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</si>
  <si>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</si>
  <si>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</si>
  <si>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</si>
  <si>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</si>
  <si>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</si>
  <si>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</si>
  <si>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</si>
  <si>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</si>
  <si>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</si>
  <si>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</si>
  <si>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</si>
  <si>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</si>
  <si>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</si>
  <si>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</si>
  <si>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</si>
  <si>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</si>
  <si>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</si>
  <si>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</si>
  <si>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</si>
  <si>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</si>
  <si>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</si>
  <si>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</si>
  <si>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</si>
  <si>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</si>
  <si>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</si>
  <si>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</si>
  <si>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</si>
  <si>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</si>
  <si>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</si>
  <si>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</si>
  <si>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</si>
  <si>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</si>
  <si>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</si>
  <si>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</si>
  <si>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</si>
  <si>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</si>
  <si>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</si>
  <si>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</si>
  <si>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</si>
  <si>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</si>
  <si>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</si>
  <si>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</si>
  <si>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</si>
  <si>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</si>
  <si>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</si>
  <si>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</si>
  <si>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</si>
  <si>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</si>
  <si>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</si>
  <si>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</si>
  <si>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</si>
  <si>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</si>
  <si>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</si>
  <si>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</si>
  <si>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</si>
  <si>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</si>
  <si>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</si>
  <si>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</si>
  <si>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</si>
  <si>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</si>
  <si>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</si>
  <si>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</si>
  <si>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</si>
  <si>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</si>
  <si>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</si>
  <si>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</si>
  <si>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</si>
  <si>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</si>
  <si>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</si>
  <si>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</si>
  <si>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</si>
  <si>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</si>
  <si>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</si>
  <si>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</si>
  <si>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</si>
  <si>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</si>
  <si>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</si>
  <si>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</si>
  <si>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</si>
  <si>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</si>
  <si>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</si>
  <si>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</si>
  <si>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</si>
  <si>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</si>
  <si>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</si>
  <si>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</si>
  <si>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</si>
  <si>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</si>
  <si>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</si>
  <si>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</si>
  <si>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</si>
  <si>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</si>
  <si>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</si>
  <si>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</si>
  <si>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</si>
  <si>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</si>
  <si>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</si>
  <si>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</si>
  <si>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</si>
  <si>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</si>
  <si>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</si>
  <si>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</si>
  <si>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</si>
  <si>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</si>
  <si>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</si>
  <si>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</si>
  <si>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</si>
  <si>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</si>
  <si>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</si>
  <si>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</si>
  <si>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</si>
  <si>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</si>
  <si>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</si>
  <si>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</si>
  <si>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</si>
  <si>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</si>
  <si>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</si>
  <si>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</si>
  <si>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</si>
  <si>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</si>
  <si>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</si>
  <si>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</si>
  <si>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</si>
  <si>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</si>
  <si>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</si>
  <si>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</si>
  <si>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</si>
  <si>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</si>
  <si>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</si>
  <si>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</si>
  <si>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</si>
  <si>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</si>
  <si>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</si>
  <si>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</si>
  <si>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</si>
  <si>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</si>
  <si>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</si>
  <si>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</si>
  <si>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</si>
  <si>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</si>
  <si>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</si>
  <si>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</si>
  <si>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</si>
  <si>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</si>
  <si>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</si>
  <si>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</si>
  <si>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</si>
  <si>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</si>
  <si>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</si>
  <si>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</si>
  <si>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</si>
  <si>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</si>
  <si>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</si>
  <si>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</si>
  <si>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</si>
  <si>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</si>
  <si>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</si>
  <si>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</si>
  <si>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</si>
  <si>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</si>
  <si>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</si>
  <si>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</si>
  <si>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</si>
  <si>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</si>
  <si>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</si>
  <si>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</si>
  <si>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</si>
  <si>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</si>
  <si>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</si>
  <si>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</si>
  <si>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</si>
  <si>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</si>
  <si>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</si>
  <si>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</si>
  <si>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</si>
  <si>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</si>
  <si>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</si>
  <si>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</si>
  <si>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</si>
  <si>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</si>
  <si>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</si>
  <si>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</si>
  <si>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</si>
  <si>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</si>
  <si>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</si>
  <si>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</si>
  <si>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</si>
  <si>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</si>
  <si>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</si>
  <si>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</si>
  <si>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</si>
  <si>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</si>
  <si>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</si>
  <si>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</si>
  <si>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</si>
  <si>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</si>
  <si>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</si>
  <si>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</si>
  <si>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</si>
  <si>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</si>
  <si>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</si>
  <si>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</si>
  <si>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</si>
  <si>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</si>
  <si>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</si>
  <si>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</si>
  <si>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</si>
  <si>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</si>
  <si>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</si>
  <si>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</si>
  <si>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</si>
  <si>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</si>
  <si>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</si>
  <si>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</si>
  <si>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</si>
  <si>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</si>
  <si>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</si>
  <si>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</si>
  <si>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</si>
  <si>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</si>
  <si>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</si>
  <si>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</si>
  <si>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</si>
  <si>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</si>
  <si>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</si>
  <si>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</si>
  <si>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</si>
  <si>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</si>
  <si>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</si>
  <si>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</si>
  <si>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</si>
  <si>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</si>
  <si>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</si>
  <si>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</si>
  <si>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</si>
  <si>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</si>
  <si>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</si>
  <si>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</si>
  <si>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</si>
  <si>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</si>
  <si>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</si>
  <si>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</si>
  <si>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</si>
  <si>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</si>
  <si>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</si>
  <si>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</si>
  <si>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</si>
  <si>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</si>
  <si>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</si>
  <si>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</si>
  <si>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</si>
  <si>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</si>
  <si>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</si>
  <si>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</si>
  <si>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</si>
  <si>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</si>
  <si>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</si>
  <si>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</si>
  <si>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</si>
  <si>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</si>
  <si>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</si>
  <si>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</si>
  <si>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</si>
  <si>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</si>
  <si>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</si>
  <si>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</si>
  <si>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</si>
  <si>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</si>
  <si>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</si>
  <si>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</si>
  <si>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</si>
  <si>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</si>
  <si>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</si>
  <si>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</si>
  <si>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</si>
  <si>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</si>
  <si>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</si>
  <si>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</si>
  <si>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</si>
  <si>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</si>
  <si>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</si>
  <si>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</si>
  <si>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</si>
  <si>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</si>
  <si>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</si>
  <si>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</si>
  <si>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</si>
  <si>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</si>
  <si>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</si>
  <si>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</si>
  <si>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</si>
  <si>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</si>
  <si>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</si>
  <si>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</si>
  <si>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</si>
  <si>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</si>
  <si>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</si>
  <si>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</si>
  <si>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</si>
  <si>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</si>
  <si>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</si>
  <si>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</si>
  <si>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</si>
  <si>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</si>
  <si>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</si>
  <si>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</si>
  <si>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</si>
  <si>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</si>
  <si>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</si>
  <si>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</si>
  <si>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</si>
  <si>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</si>
  <si>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</si>
  <si>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</si>
  <si>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</si>
  <si>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</si>
  <si>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</si>
  <si>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</si>
  <si>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</si>
  <si>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</si>
  <si>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</si>
  <si>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</si>
  <si>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</si>
  <si>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</si>
  <si>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</si>
  <si>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</si>
  <si>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</si>
  <si>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</si>
  <si>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</si>
  <si>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</si>
  <si>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</si>
  <si>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</si>
  <si>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</si>
  <si>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</si>
  <si>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</si>
  <si>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</si>
  <si>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</si>
  <si>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</si>
  <si>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</si>
  <si>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</si>
  <si>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</si>
  <si>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</si>
  <si>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</si>
  <si>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</si>
  <si>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</si>
  <si>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</si>
  <si>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</si>
  <si>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</si>
  <si>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</si>
  <si>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</si>
  <si>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</si>
  <si>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</si>
  <si>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</si>
  <si>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</si>
  <si>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</si>
  <si>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</si>
  <si>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</si>
  <si>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</si>
  <si>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</si>
  <si>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</si>
  <si>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</si>
  <si>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</si>
  <si>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</si>
  <si>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</si>
  <si>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</si>
  <si>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</si>
  <si>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</si>
  <si>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</si>
  <si>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</si>
  <si>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</si>
  <si>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</si>
  <si>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</si>
  <si>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</si>
  <si>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</si>
  <si>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</si>
  <si>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</si>
  <si>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</si>
  <si>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</si>
  <si>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</si>
  <si>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</si>
  <si>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</si>
  <si>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</si>
  <si>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</si>
  <si>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</si>
  <si>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</si>
  <si>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</si>
  <si>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</si>
  <si>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</si>
  <si>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</si>
  <si>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</si>
  <si>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</si>
  <si>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</si>
  <si>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</si>
  <si>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</si>
  <si>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</si>
  <si>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</si>
  <si>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</si>
  <si>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</si>
  <si>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</si>
  <si>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</si>
  <si>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</si>
  <si>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</si>
  <si>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</si>
  <si>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</si>
  <si>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</si>
  <si>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</si>
  <si>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</si>
  <si>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</si>
  <si>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</si>
  <si>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</si>
  <si>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</si>
  <si>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</si>
  <si>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</si>
  <si>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</si>
  <si>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</si>
  <si>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</si>
  <si>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</si>
  <si>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</si>
  <si>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</si>
  <si>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</si>
  <si>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</si>
  <si>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</si>
  <si>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</si>
  <si>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</si>
  <si>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</si>
  <si>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</si>
  <si>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</si>
  <si>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</si>
  <si>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</si>
  <si>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</si>
  <si>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</si>
  <si>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</si>
  <si>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</si>
  <si>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</si>
  <si>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</si>
  <si>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</si>
  <si>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</si>
  <si>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</si>
  <si>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</si>
  <si>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</si>
  <si>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</si>
  <si>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</si>
  <si>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</si>
  <si>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</si>
  <si>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</si>
  <si>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</si>
  <si>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</si>
  <si>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</si>
  <si>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</si>
  <si>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</si>
  <si>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</si>
  <si>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</si>
  <si>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</si>
  <si>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</si>
  <si>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</si>
  <si>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</si>
  <si>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</si>
  <si>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</si>
  <si>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</si>
  <si>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</si>
  <si>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</si>
  <si>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</si>
  <si>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</si>
  <si>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</si>
  <si>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</si>
  <si>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</si>
  <si>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</si>
  <si>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</si>
  <si>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</si>
  <si>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</si>
  <si>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</si>
  <si>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</si>
  <si>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</si>
  <si>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</si>
  <si>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</si>
  <si>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</si>
  <si>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</si>
  <si>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</si>
  <si>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</si>
  <si>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</si>
  <si>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</si>
  <si>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</si>
  <si>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</si>
  <si>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</si>
  <si>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</si>
  <si>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</si>
  <si>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</si>
  <si>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</si>
  <si>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</si>
  <si>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</si>
  <si>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</si>
  <si>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</si>
  <si>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</si>
  <si>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</si>
  <si>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</si>
  <si>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</si>
  <si>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</si>
  <si>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</si>
  <si>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</si>
  <si>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</si>
  <si>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</si>
  <si>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</si>
  <si>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</si>
  <si>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</si>
  <si>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</si>
  <si>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</si>
  <si>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</si>
  <si>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</si>
  <si>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</si>
  <si>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</si>
  <si>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</si>
  <si>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</si>
  <si>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</si>
  <si>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</si>
  <si>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</si>
  <si>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</si>
  <si>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</si>
  <si>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</si>
  <si>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</si>
  <si>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</si>
  <si>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</si>
  <si>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</si>
  <si>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</si>
  <si>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</si>
  <si>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</si>
  <si>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</si>
  <si>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</si>
  <si>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</si>
  <si>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</si>
  <si>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</si>
  <si>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</si>
  <si>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</si>
  <si>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</si>
  <si>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</si>
  <si>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</si>
  <si>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</si>
  <si>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</si>
  <si>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</si>
  <si>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</si>
  <si>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</si>
  <si>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</si>
  <si>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</si>
  <si>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</si>
  <si>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</si>
  <si>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</si>
  <si>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</si>
  <si>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</si>
  <si>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</si>
  <si>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</si>
  <si>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</si>
  <si>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</si>
  <si>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</si>
  <si>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</si>
  <si>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</si>
  <si>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</si>
  <si>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</si>
  <si>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</si>
  <si>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</si>
  <si>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</si>
  <si>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</si>
  <si>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</si>
  <si>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</si>
  <si>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</si>
  <si>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</si>
  <si>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</si>
  <si>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</si>
  <si>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</si>
  <si>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</si>
  <si>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</si>
  <si>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</si>
  <si>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</si>
  <si>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</si>
  <si>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</si>
  <si>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</si>
  <si>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</si>
  <si>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</si>
  <si>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</si>
  <si>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</si>
  <si>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</si>
  <si>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</si>
  <si>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</si>
  <si>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</si>
  <si>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</si>
  <si>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</si>
  <si>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</si>
  <si>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</si>
  <si>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</si>
  <si>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</si>
  <si>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</si>
  <si>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</si>
  <si>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</si>
  <si>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</si>
  <si>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</si>
  <si>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</si>
  <si>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</si>
  <si>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</si>
  <si>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</si>
  <si>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</si>
  <si>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</si>
  <si>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</si>
  <si>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</si>
  <si>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</si>
  <si>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</si>
  <si>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</si>
  <si>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</si>
  <si>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</si>
  <si>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</si>
  <si>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</si>
  <si>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</si>
  <si>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</si>
  <si>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</si>
  <si>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</si>
  <si>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</si>
  <si>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</si>
  <si>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</si>
  <si>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</si>
  <si>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</si>
  <si>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</si>
  <si>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</si>
  <si>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</si>
  <si>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</si>
  <si>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</si>
  <si>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</si>
  <si>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</si>
  <si>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</si>
  <si>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</si>
  <si>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</si>
  <si>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</si>
  <si>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</si>
  <si>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</si>
  <si>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</si>
  <si>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</si>
  <si>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</si>
  <si>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</si>
  <si>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</si>
  <si>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</si>
  <si>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</si>
  <si>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</si>
  <si>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</si>
  <si>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</si>
  <si>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</si>
  <si>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</si>
  <si>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</si>
  <si>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</si>
  <si>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</si>
  <si>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</si>
  <si>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</si>
  <si>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</si>
  <si>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</si>
  <si>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</si>
  <si>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</si>
  <si>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</si>
  <si>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</si>
  <si>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</si>
  <si>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</si>
  <si>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</si>
  <si>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</si>
  <si>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</si>
  <si>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</si>
  <si>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</si>
  <si>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</si>
  <si>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</si>
  <si>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</si>
  <si>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</si>
  <si>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</si>
  <si>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</si>
  <si>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</si>
  <si>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</si>
  <si>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</si>
  <si>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</si>
  <si>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</si>
  <si>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</si>
  <si>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</si>
  <si>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</si>
  <si>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</si>
  <si>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</si>
  <si>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</si>
  <si>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</si>
  <si>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</si>
  <si>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</si>
  <si>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</si>
  <si>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</si>
  <si>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</si>
  <si>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</si>
  <si>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</si>
  <si>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</si>
  <si>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</si>
  <si>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</si>
  <si>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</si>
  <si>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</si>
  <si>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</si>
  <si>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</si>
  <si>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</si>
  <si>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</si>
  <si>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</si>
  <si>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</si>
  <si>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</si>
  <si>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</si>
  <si>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</si>
  <si>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</si>
  <si>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</si>
  <si>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</si>
  <si>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</si>
  <si>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</si>
  <si>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</si>
  <si>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</si>
  <si>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</si>
  <si>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</si>
  <si>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</si>
  <si>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</si>
  <si>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</si>
  <si>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</si>
  <si>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</si>
  <si>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</si>
  <si>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</si>
  <si>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</si>
  <si>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</si>
  <si>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</si>
  <si>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</si>
  <si>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</si>
  <si>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</si>
  <si>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</si>
  <si>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</si>
  <si>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</si>
  <si>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</si>
  <si>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</si>
  <si>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</si>
  <si>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</si>
  <si>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</si>
  <si>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</si>
  <si>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</si>
  <si>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</si>
  <si>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</si>
  <si>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</si>
  <si>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</si>
  <si>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</si>
  <si>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</si>
  <si>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</si>
  <si>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</si>
  <si>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</si>
  <si>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</si>
  <si>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</si>
  <si>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</si>
  <si>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</si>
  <si>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</si>
  <si>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</si>
  <si>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</si>
  <si>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</si>
  <si>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</si>
  <si>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</si>
  <si>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</si>
  <si>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</si>
  <si>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</si>
  <si>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</si>
  <si>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</si>
  <si>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</si>
  <si>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</si>
  <si>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</si>
  <si>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</si>
  <si>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</si>
  <si>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</si>
  <si>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</si>
  <si>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</si>
  <si>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</si>
  <si>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</si>
  <si>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</si>
  <si>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</si>
  <si>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</si>
  <si>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</si>
  <si>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</si>
  <si>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</si>
  <si>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</si>
  <si>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</si>
  <si>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</si>
  <si>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</si>
  <si>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</si>
  <si>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</si>
  <si>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</si>
  <si>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</si>
  <si>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</si>
  <si>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</si>
  <si>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</si>
  <si>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</si>
  <si>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</si>
  <si>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</si>
  <si>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</si>
  <si>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</si>
  <si>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</si>
  <si>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</si>
  <si>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</si>
  <si>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</si>
  <si>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</si>
  <si>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</si>
  <si>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</si>
  <si>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</si>
  <si>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</si>
  <si>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</si>
  <si>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</si>
  <si>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</si>
  <si>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</si>
  <si>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</si>
  <si>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</si>
  <si>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</si>
  <si>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</si>
  <si>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</si>
  <si>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</si>
  <si>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</si>
  <si>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</si>
  <si>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</si>
  <si>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</si>
  <si>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</si>
  <si>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</si>
  <si>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</si>
  <si>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</si>
  <si>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</si>
  <si>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</si>
  <si>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</si>
  <si>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</si>
  <si>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</si>
  <si>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</si>
  <si>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</si>
  <si>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</si>
  <si>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</si>
  <si>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</si>
  <si>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</si>
  <si>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</si>
  <si>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</si>
  <si>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</si>
  <si>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</si>
  <si>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</si>
  <si>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</si>
  <si>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</si>
  <si>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</si>
  <si>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</si>
  <si>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</si>
  <si>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</si>
  <si>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</si>
  <si>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</si>
  <si>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</si>
  <si>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</si>
  <si>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</si>
  <si>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</si>
  <si>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</si>
  <si>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</si>
  <si>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</si>
  <si>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</si>
  <si>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</si>
  <si>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</si>
  <si>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</si>
  <si>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</si>
  <si>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</si>
  <si>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</si>
  <si>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</si>
  <si>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</si>
  <si>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</si>
  <si>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</si>
  <si>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</si>
  <si>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</si>
  <si>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</si>
  <si>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</si>
  <si>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</si>
  <si>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</si>
  <si>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</si>
  <si>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</si>
  <si>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</si>
  <si>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</si>
  <si>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</si>
  <si>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</si>
  <si>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</si>
  <si>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</si>
  <si>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</si>
  <si>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</si>
  <si>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</si>
  <si>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</si>
  <si>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</si>
  <si>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</si>
  <si>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</si>
  <si>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</si>
  <si>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</si>
  <si>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</si>
  <si>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</si>
  <si>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</si>
  <si>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</si>
  <si>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</si>
  <si>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</si>
  <si>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</si>
  <si>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</si>
  <si>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</si>
  <si>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</si>
  <si>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</si>
  <si>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</si>
  <si>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</si>
  <si>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</si>
  <si>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</si>
  <si>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</si>
  <si>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</si>
  <si>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</si>
  <si>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</si>
  <si>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</si>
  <si>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</si>
  <si>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</si>
  <si>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</si>
  <si>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</si>
  <si>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</si>
  <si>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</si>
  <si>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</si>
  <si>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</si>
  <si>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</si>
  <si>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</si>
  <si>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</si>
  <si>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</si>
  <si>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</si>
  <si>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</si>
  <si>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</si>
  <si>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</si>
  <si>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</si>
  <si>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</si>
  <si>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</si>
  <si>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</si>
  <si>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</si>
  <si>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</si>
  <si>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</si>
  <si>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</si>
  <si>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</si>
  <si>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</si>
  <si>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</si>
  <si>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</si>
  <si>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</si>
  <si>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</si>
  <si>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</si>
  <si>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</si>
  <si>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</si>
  <si>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</si>
  <si>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</si>
  <si>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</si>
  <si>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</si>
  <si>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</si>
  <si>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</si>
  <si>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</si>
  <si>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</si>
  <si>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</si>
  <si>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</si>
  <si>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</si>
  <si>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</si>
  <si>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</si>
  <si>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</si>
  <si>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</si>
  <si>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</si>
  <si>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</si>
  <si>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</si>
  <si>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</si>
  <si>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</si>
  <si>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</si>
  <si>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</si>
  <si>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</si>
  <si>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</si>
  <si>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</si>
  <si>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</si>
  <si>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</si>
  <si>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</si>
  <si>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</si>
  <si>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</si>
  <si>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</si>
  <si>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</si>
  <si>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</si>
  <si>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</si>
  <si>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</si>
  <si>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</si>
  <si>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</si>
  <si>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</si>
  <si>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</si>
  <si>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</si>
  <si>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</si>
  <si>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</si>
  <si>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</si>
  <si>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</si>
  <si>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</si>
  <si>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</si>
  <si>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</si>
  <si>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</si>
  <si>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</si>
  <si>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</si>
  <si>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</si>
  <si>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</si>
  <si>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</si>
  <si>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</si>
  <si>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</si>
  <si>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</si>
  <si>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</si>
  <si>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</si>
  <si>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</si>
  <si>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</si>
  <si>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</si>
  <si>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</si>
  <si>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</si>
  <si>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</si>
  <si>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</si>
  <si>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</si>
  <si>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</si>
  <si>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</si>
  <si>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</si>
  <si>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</si>
  <si>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</si>
  <si>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</si>
  <si>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</si>
  <si>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</si>
  <si>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</si>
  <si>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</si>
  <si>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</si>
  <si>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</si>
  <si>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</si>
  <si>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</si>
  <si>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</si>
  <si>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</si>
  <si>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</si>
  <si>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</si>
  <si>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</si>
  <si>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</si>
  <si>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</si>
  <si>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</si>
  <si>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</si>
  <si>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</si>
  <si>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</si>
  <si>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</si>
  <si>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</si>
  <si>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</si>
  <si>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</si>
  <si>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</si>
  <si>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</si>
  <si>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</si>
  <si>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</si>
  <si>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</si>
  <si>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</si>
  <si>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</si>
  <si>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</si>
  <si>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</si>
  <si>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</si>
  <si>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</si>
  <si>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</si>
  <si>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</si>
  <si>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</si>
  <si>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</si>
  <si>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</si>
  <si>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</si>
  <si>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</si>
  <si>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</si>
  <si>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</si>
  <si>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</si>
  <si>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</si>
  <si>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</si>
  <si>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</si>
  <si>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</si>
  <si>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</si>
  <si>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</si>
  <si>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</si>
  <si>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</si>
  <si>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</si>
  <si>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</si>
  <si>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</si>
  <si>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</si>
  <si>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</si>
  <si>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</si>
  <si>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</si>
  <si>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</si>
  <si>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</si>
  <si>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</si>
  <si>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</si>
  <si>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</si>
  <si>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</si>
  <si>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</si>
  <si>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</si>
  <si>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</si>
  <si>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</si>
  <si>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</si>
  <si>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</si>
  <si>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</si>
  <si>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</si>
  <si>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</si>
  <si>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</si>
  <si>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</si>
  <si>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</si>
  <si>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</si>
  <si>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</si>
  <si>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</si>
  <si>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</si>
  <si>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</si>
  <si>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</si>
  <si>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</si>
  <si>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</si>
  <si>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</si>
  <si>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</si>
  <si>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</si>
  <si>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</si>
  <si>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</si>
  <si>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</si>
  <si>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</si>
  <si>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</si>
  <si>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</si>
  <si>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</si>
  <si>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</si>
  <si>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</si>
  <si>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</si>
  <si>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</si>
  <si>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</si>
  <si>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</si>
  <si>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</si>
  <si>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</si>
  <si>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</si>
  <si>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</si>
  <si>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</si>
  <si>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</si>
  <si>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</si>
  <si>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</si>
  <si>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</si>
  <si>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</si>
  <si>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</si>
  <si>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</si>
  <si>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</si>
  <si>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</si>
  <si>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</si>
  <si>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</si>
  <si>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</si>
  <si>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</si>
  <si>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</si>
  <si>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</si>
  <si>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</si>
  <si>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</si>
  <si>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</si>
  <si>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</si>
  <si>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</si>
  <si>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</si>
  <si>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</si>
  <si>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</si>
  <si>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</si>
  <si>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</si>
  <si>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</si>
  <si>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</si>
  <si>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</si>
  <si>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</si>
  <si>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</si>
  <si>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</si>
  <si>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</si>
  <si>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</si>
  <si>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</si>
  <si>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</si>
  <si>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</si>
  <si>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</si>
  <si>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</si>
  <si>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</si>
  <si>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</si>
  <si>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</si>
  <si>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</si>
  <si>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</si>
  <si>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</si>
  <si>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</si>
  <si>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</si>
  <si>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</si>
  <si>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</si>
  <si>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</si>
  <si>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</si>
  <si>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</si>
  <si>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</si>
  <si>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</si>
  <si>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</si>
  <si>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</si>
  <si>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</si>
  <si>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</si>
  <si>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</si>
  <si>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</si>
  <si>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</si>
  <si>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</si>
  <si>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</si>
  <si>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</si>
  <si>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</si>
  <si>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</si>
  <si>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</si>
  <si>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</si>
  <si>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</si>
  <si>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</si>
  <si>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</si>
  <si>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</si>
  <si>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</si>
  <si>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</si>
  <si>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</si>
  <si>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</si>
  <si>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</si>
  <si>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</si>
  <si>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</si>
  <si>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</si>
  <si>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</si>
  <si>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</si>
  <si>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</si>
  <si>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</si>
  <si>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</si>
  <si>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</si>
  <si>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</si>
  <si>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</si>
  <si>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</si>
  <si>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</si>
  <si>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</si>
  <si>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</si>
  <si>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</si>
  <si>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</si>
  <si>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</si>
  <si>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</si>
  <si>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</si>
  <si>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</si>
  <si>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</si>
  <si>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</si>
  <si>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</si>
  <si>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</si>
  <si>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</si>
  <si>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</si>
  <si>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</si>
  <si>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</si>
  <si>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</si>
  <si>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</si>
  <si>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</si>
  <si>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</si>
  <si>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</si>
  <si>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</si>
  <si>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</si>
  <si>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</si>
  <si>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</si>
  <si>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</si>
  <si>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</si>
  <si>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</si>
  <si>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</si>
  <si>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</si>
  <si>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</si>
  <si>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</si>
  <si>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</si>
  <si>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</si>
  <si>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</si>
  <si>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</si>
  <si>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</si>
  <si>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</si>
  <si>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</si>
  <si>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</si>
  <si>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</si>
  <si>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</si>
  <si>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</si>
  <si>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</si>
  <si>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</si>
  <si>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</si>
  <si>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</si>
  <si>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</si>
  <si>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</si>
  <si>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</si>
  <si>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</si>
  <si>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</si>
  <si>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</si>
  <si>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</si>
  <si>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</si>
  <si>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</si>
  <si>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</si>
  <si>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</si>
  <si>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</si>
  <si>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</si>
  <si>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</si>
  <si>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</si>
  <si>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</si>
  <si>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</si>
  <si>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</si>
  <si>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</si>
  <si>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</si>
  <si>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</si>
  <si>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</si>
  <si>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</si>
  <si>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</si>
  <si>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</si>
  <si>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</si>
  <si>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</si>
  <si>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</si>
  <si>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</si>
  <si>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</si>
  <si>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</si>
  <si>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</si>
  <si>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</si>
  <si>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</si>
  <si>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</si>
  <si>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</si>
  <si>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</si>
  <si>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</si>
  <si>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</si>
  <si>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</si>
  <si>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</si>
  <si>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</si>
  <si>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</si>
  <si>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</si>
  <si>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</si>
  <si>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</si>
  <si>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</si>
  <si>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</si>
  <si>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</si>
  <si>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</si>
  <si>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</si>
  <si>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</si>
  <si>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</si>
  <si>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</si>
  <si>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</si>
  <si>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</si>
  <si>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</si>
  <si>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</si>
  <si>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</si>
  <si>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</si>
  <si>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</si>
  <si>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</si>
  <si>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</si>
  <si>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</si>
  <si>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</si>
  <si>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</si>
  <si>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</si>
  <si>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</si>
  <si>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</si>
  <si>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</si>
  <si>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</si>
  <si>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</si>
  <si>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</si>
  <si>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</si>
  <si>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</si>
  <si>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</si>
  <si>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</si>
  <si>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</si>
  <si>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</si>
  <si>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</si>
  <si>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</si>
  <si>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</si>
  <si>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</si>
  <si>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</si>
  <si>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</si>
  <si>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</si>
  <si>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</si>
  <si>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</si>
  <si>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</si>
  <si>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</si>
  <si>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</si>
  <si>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</si>
  <si>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</si>
  <si>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</si>
  <si>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</si>
  <si>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</si>
  <si>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</si>
  <si>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</si>
  <si>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</si>
  <si>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</si>
  <si>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</si>
  <si>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</si>
  <si>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</si>
  <si>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</si>
  <si>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</si>
  <si>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</si>
  <si>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</si>
  <si>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</si>
  <si>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</si>
  <si>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</si>
  <si>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</si>
  <si>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</si>
  <si>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</si>
  <si>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</si>
  <si>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</si>
  <si>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</si>
  <si>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</si>
  <si>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</si>
  <si>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</si>
  <si>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</si>
  <si>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</si>
  <si>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</si>
  <si>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</si>
  <si>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</si>
  <si>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</si>
  <si>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</si>
  <si>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</si>
  <si>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</si>
  <si>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</si>
  <si>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</si>
  <si>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</si>
  <si>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</si>
  <si>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</si>
  <si>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</si>
  <si>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</si>
  <si>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</si>
  <si>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</si>
  <si>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</si>
  <si>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</si>
  <si>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</si>
  <si>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</si>
  <si>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</si>
  <si>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</si>
  <si>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</si>
  <si>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</si>
  <si>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</si>
  <si>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</si>
  <si>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</si>
  <si>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</si>
  <si>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</si>
  <si>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</si>
  <si>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</si>
  <si>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</si>
  <si>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</si>
  <si>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</si>
  <si>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</si>
  <si>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</si>
  <si>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</si>
  <si>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</si>
  <si>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</si>
  <si>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</si>
  <si>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</si>
  <si>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</si>
  <si>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</si>
  <si>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</si>
  <si>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</si>
  <si>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</si>
  <si>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</si>
  <si>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</si>
  <si>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</si>
  <si>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</si>
  <si>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</si>
  <si>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</si>
  <si>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</si>
  <si>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</si>
  <si>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</si>
  <si>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</si>
  <si>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</si>
  <si>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</si>
  <si>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</si>
  <si>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</si>
  <si>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</si>
  <si>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</si>
  <si>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</si>
  <si>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</si>
  <si>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</si>
  <si>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</si>
  <si>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</si>
  <si>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</si>
  <si>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</si>
  <si>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</si>
  <si>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</si>
  <si>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</si>
  <si>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</si>
  <si>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</si>
  <si>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</si>
  <si>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</si>
  <si>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</si>
  <si>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</si>
  <si>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</si>
  <si>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</si>
  <si>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</si>
  <si>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</si>
  <si>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</si>
  <si>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</si>
  <si>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</si>
  <si>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</si>
  <si>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</si>
  <si>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</si>
  <si>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</si>
  <si>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</si>
  <si>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</si>
  <si>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</si>
  <si>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</si>
  <si>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</si>
  <si>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</si>
  <si>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</si>
  <si>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</si>
  <si>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</si>
  <si>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</si>
  <si>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</si>
  <si>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</si>
  <si>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</si>
  <si>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</si>
  <si>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</si>
  <si>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</si>
  <si>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</si>
  <si>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</si>
  <si>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</si>
  <si>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</si>
  <si>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</si>
  <si>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</si>
  <si>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</si>
  <si>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</si>
  <si>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</si>
  <si>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</si>
  <si>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</si>
  <si>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</si>
  <si>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</si>
  <si>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</si>
  <si>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</si>
  <si>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</si>
  <si>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</si>
  <si>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</si>
  <si>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</si>
  <si>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</si>
  <si>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</si>
  <si>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</si>
  <si>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</si>
  <si>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</si>
  <si>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</si>
  <si>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</si>
  <si>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</si>
  <si>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</si>
  <si>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</si>
  <si>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</si>
  <si>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</si>
  <si>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</si>
  <si>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</si>
  <si>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</si>
  <si>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</si>
  <si>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</si>
  <si>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</si>
  <si>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</si>
  <si>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</si>
  <si>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</si>
  <si>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</si>
  <si>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</si>
  <si>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</si>
  <si>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</si>
  <si>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</si>
  <si>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</si>
  <si>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</si>
  <si>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</si>
  <si>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</si>
  <si>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</si>
  <si>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</si>
  <si>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</si>
  <si>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</si>
  <si>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</si>
  <si>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</si>
  <si>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</si>
  <si>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</si>
  <si>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</si>
  <si>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</si>
  <si>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</si>
  <si>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</si>
  <si>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</si>
  <si>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</si>
  <si>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</si>
  <si>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</si>
  <si>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</si>
  <si>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</si>
  <si>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</si>
  <si>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</si>
  <si>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</si>
  <si>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</si>
  <si>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</si>
  <si>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</si>
  <si>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</si>
  <si>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</si>
  <si>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</si>
  <si>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</si>
  <si>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</si>
  <si>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</si>
  <si>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</si>
  <si>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</si>
  <si>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</si>
  <si>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</si>
  <si>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</si>
  <si>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</si>
  <si>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</si>
  <si>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</si>
  <si>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</si>
  <si>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</si>
  <si>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</si>
  <si>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</si>
  <si>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</si>
  <si>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</si>
  <si>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</si>
  <si>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</si>
  <si>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</si>
  <si>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</si>
  <si>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</si>
  <si>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</si>
  <si>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</si>
  <si>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</si>
  <si>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</si>
  <si>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</si>
  <si>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</si>
  <si>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</si>
  <si>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</si>
  <si>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</si>
  <si>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</si>
  <si>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</si>
  <si>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</si>
  <si>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</si>
  <si>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</si>
  <si>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</si>
  <si>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</si>
  <si>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</si>
  <si>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</si>
  <si>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</si>
  <si>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</si>
  <si>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</si>
  <si>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</si>
  <si>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</si>
  <si>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</si>
  <si>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</si>
  <si>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</si>
  <si>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</si>
  <si>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</si>
  <si>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</si>
  <si>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</si>
  <si>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</si>
  <si>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</si>
  <si>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</si>
  <si>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</si>
  <si>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</si>
  <si>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</si>
  <si>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</si>
  <si>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</si>
  <si>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</si>
  <si>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</si>
  <si>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</si>
  <si>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</si>
  <si>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</si>
  <si>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</si>
  <si>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</si>
  <si>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</si>
  <si>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</si>
  <si>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</si>
  <si>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</si>
  <si>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</si>
  <si>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</si>
  <si>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</si>
  <si>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</si>
  <si>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</si>
  <si>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</si>
  <si>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</si>
  <si>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</si>
  <si>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</si>
  <si>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</si>
  <si>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</si>
  <si>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</si>
  <si>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</si>
  <si>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</si>
  <si>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</si>
  <si>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</si>
  <si>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</si>
  <si>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</si>
  <si>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</si>
  <si>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</si>
  <si>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</si>
  <si>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</si>
  <si>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</si>
  <si>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</si>
  <si>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</si>
  <si>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</si>
  <si>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</si>
  <si>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</si>
  <si>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</si>
  <si>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</si>
  <si>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</si>
  <si>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</si>
  <si>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</si>
  <si>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</si>
  <si>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</si>
  <si>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</si>
  <si>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</si>
  <si>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</si>
  <si>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</si>
  <si>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</si>
  <si>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</si>
  <si>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</si>
  <si>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</si>
  <si>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</si>
  <si>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</si>
  <si>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</si>
  <si>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</si>
  <si>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</si>
  <si>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</si>
  <si>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</si>
  <si>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</si>
  <si>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</si>
  <si>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</si>
  <si>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</si>
  <si>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</si>
  <si>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</si>
  <si>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</si>
  <si>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</si>
  <si>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</si>
  <si>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</si>
  <si>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</si>
  <si>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</si>
  <si>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</si>
  <si>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</si>
  <si>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</si>
  <si>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</si>
  <si>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</si>
  <si>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</si>
  <si>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</si>
  <si>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</si>
  <si>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</si>
  <si>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</si>
  <si>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</si>
  <si>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</si>
  <si>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</si>
  <si>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</si>
  <si>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</si>
  <si>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</si>
  <si>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</si>
  <si>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</si>
  <si>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</si>
  <si>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</si>
  <si>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</si>
  <si>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</si>
  <si>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</si>
  <si>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</si>
  <si>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</si>
  <si>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</si>
  <si>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</si>
  <si>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</si>
  <si>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</si>
  <si>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</si>
  <si>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</si>
  <si>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</si>
  <si>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</si>
  <si>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</si>
  <si>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</si>
  <si>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</si>
  <si>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</si>
  <si>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</si>
  <si>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</si>
  <si>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</si>
  <si>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</si>
  <si>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</si>
  <si>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</si>
  <si>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</si>
  <si>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</si>
  <si>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</si>
  <si>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</si>
  <si>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</si>
  <si>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</si>
  <si>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</si>
  <si>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</si>
  <si>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</si>
  <si>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</si>
  <si>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</si>
  <si>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</si>
  <si>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</si>
  <si>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</si>
  <si>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</si>
  <si>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</si>
  <si>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</si>
  <si>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</si>
  <si>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</si>
  <si>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</si>
  <si>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</si>
  <si>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</si>
  <si>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</si>
  <si>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</si>
  <si>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</si>
  <si>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</si>
  <si>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</si>
  <si>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</si>
  <si>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</si>
  <si>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</si>
  <si>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</si>
  <si>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</si>
  <si>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</si>
  <si>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</si>
  <si>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</si>
  <si>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</si>
  <si>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</si>
  <si>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</si>
  <si>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</si>
  <si>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</si>
  <si>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</si>
  <si>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</si>
  <si>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</si>
  <si>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</si>
  <si>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</si>
  <si>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</si>
  <si>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</si>
  <si>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</si>
  <si>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</si>
  <si>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</si>
  <si>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</si>
  <si>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</si>
  <si>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</si>
  <si>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</si>
  <si>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</si>
  <si>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</si>
  <si>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</si>
  <si>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</si>
  <si>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</si>
  <si>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</si>
  <si>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</si>
  <si>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</si>
  <si>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</si>
  <si>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</si>
  <si>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</si>
  <si>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</si>
  <si>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</si>
  <si>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</si>
  <si>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</si>
  <si>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</si>
  <si>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</si>
  <si>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</si>
  <si>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</si>
  <si>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</si>
  <si>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</si>
  <si>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</si>
  <si>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</si>
  <si>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</si>
  <si>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</si>
  <si>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</si>
  <si>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</si>
  <si>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</si>
  <si>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</si>
  <si>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</si>
  <si>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</si>
  <si>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</si>
  <si>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</si>
  <si>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</si>
  <si>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</si>
  <si>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</si>
  <si>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</si>
  <si>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</si>
  <si>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</si>
  <si>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</si>
  <si>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</si>
  <si>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</si>
  <si>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</si>
  <si>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</si>
  <si>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</si>
  <si>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</si>
  <si>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</si>
  <si>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</si>
  <si>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</si>
  <si>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</si>
  <si>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</si>
  <si>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</si>
  <si>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</si>
  <si>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</si>
  <si>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</si>
  <si>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</si>
  <si>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</si>
  <si>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</si>
  <si>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</si>
  <si>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</si>
  <si>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</si>
  <si>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</si>
  <si>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</si>
  <si>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</si>
  <si>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</si>
  <si>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</si>
  <si>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</si>
  <si>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</si>
  <si>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</si>
  <si>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</si>
  <si>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</si>
  <si>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</si>
  <si>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</si>
  <si>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</si>
  <si>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</si>
  <si>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</si>
  <si>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</si>
  <si>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</si>
  <si>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</si>
  <si>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</si>
  <si>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</si>
  <si>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</si>
  <si>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</si>
  <si>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</si>
  <si>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</si>
  <si>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</si>
  <si>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</si>
  <si>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</si>
  <si>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</si>
  <si>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</si>
  <si>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</si>
  <si>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</si>
  <si>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</si>
  <si>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</si>
  <si>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</si>
  <si>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</si>
  <si>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</si>
  <si>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</si>
  <si>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</si>
  <si>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</si>
  <si>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</si>
  <si>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</si>
  <si>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</si>
  <si>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</si>
  <si>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</si>
  <si>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</si>
  <si>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</si>
  <si>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</si>
  <si>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</si>
  <si>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</si>
  <si>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</si>
  <si>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</si>
  <si>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</si>
  <si>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</si>
  <si>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</si>
  <si>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</si>
  <si>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</si>
  <si>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</si>
  <si>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</si>
  <si>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</si>
  <si>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</si>
  <si>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</si>
  <si>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</si>
  <si>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</si>
  <si>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</si>
  <si>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</si>
  <si>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</si>
  <si>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</si>
  <si>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</si>
  <si>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</si>
  <si>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</si>
  <si>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</si>
  <si>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</si>
  <si>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</si>
  <si>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</si>
  <si>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</si>
  <si>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</si>
  <si>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</si>
  <si>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</si>
  <si>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</si>
  <si>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</si>
  <si>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</si>
  <si>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</si>
  <si>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</si>
  <si>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</si>
  <si>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</si>
  <si>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</si>
  <si>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</si>
  <si>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</si>
  <si>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</si>
  <si>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</si>
  <si>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</si>
  <si>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</si>
  <si>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</si>
  <si>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</si>
  <si>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</si>
  <si>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</si>
  <si>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</si>
  <si>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</si>
  <si>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</si>
  <si>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</si>
  <si>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</si>
  <si>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</si>
  <si>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</si>
  <si>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</si>
  <si>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</si>
  <si>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</si>
  <si>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</si>
  <si>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</si>
  <si>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</si>
  <si>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</si>
  <si>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</si>
  <si>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</si>
  <si>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</si>
  <si>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</si>
  <si>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</si>
  <si>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</si>
  <si>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</si>
  <si>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</si>
  <si>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</si>
  <si>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</si>
  <si>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</si>
  <si>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</si>
  <si>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</si>
  <si>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</si>
  <si>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</si>
  <si>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</si>
  <si>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</si>
  <si>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</si>
  <si>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</si>
  <si>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</si>
  <si>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</si>
  <si>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</si>
  <si>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</si>
  <si>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</si>
  <si>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</si>
  <si>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</si>
  <si>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</si>
  <si>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</si>
  <si>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</si>
  <si>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</si>
  <si>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</si>
  <si>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</si>
  <si>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</si>
  <si>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</si>
  <si>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</si>
  <si>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</si>
  <si>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</si>
  <si>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</si>
  <si>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</si>
  <si>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</si>
  <si>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</si>
  <si>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</si>
  <si>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</si>
  <si>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</si>
  <si>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</si>
  <si>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</si>
  <si>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</si>
  <si>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</si>
  <si>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</si>
  <si>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</si>
  <si>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</si>
  <si>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</si>
  <si>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</si>
  <si>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</si>
  <si>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</si>
  <si>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</si>
  <si>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</si>
  <si>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</si>
  <si>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</si>
  <si>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</si>
  <si>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</si>
  <si>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</si>
  <si>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</si>
  <si>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</si>
  <si>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</si>
  <si>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</si>
  <si>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</si>
  <si>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</si>
  <si>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</si>
  <si>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</si>
  <si>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</si>
  <si>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</si>
  <si>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</si>
  <si>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</si>
  <si>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</si>
  <si>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</si>
  <si>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</si>
  <si>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</si>
  <si>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</si>
  <si>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</si>
  <si>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</si>
  <si>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</si>
  <si>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</si>
  <si>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</si>
  <si>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</si>
  <si>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</si>
  <si>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</si>
  <si>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</si>
  <si>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</si>
  <si>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</si>
  <si>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</si>
  <si>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</si>
  <si>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</si>
  <si>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</si>
  <si>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</si>
  <si>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</si>
  <si>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</si>
  <si>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</si>
  <si>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</si>
  <si>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</si>
  <si>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</si>
  <si>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</si>
  <si>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</si>
  <si>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</si>
  <si>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</si>
  <si>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</si>
  <si>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</si>
  <si>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</si>
  <si>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</si>
  <si>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</si>
  <si>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</si>
  <si>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</si>
  <si>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</si>
  <si>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</si>
  <si>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</si>
  <si>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</si>
  <si>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</si>
  <si>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</si>
  <si>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</si>
  <si>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</si>
  <si>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</si>
  <si>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</si>
  <si>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</si>
  <si>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</si>
  <si>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</si>
  <si>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</si>
  <si>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</si>
  <si>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</si>
  <si>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</si>
  <si>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</si>
  <si>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</si>
  <si>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</si>
  <si>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</si>
  <si>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</si>
  <si>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</si>
  <si>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</si>
  <si>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</si>
  <si>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</si>
  <si>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</si>
  <si>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</si>
  <si>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</si>
  <si>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</si>
  <si>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</si>
  <si>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</si>
  <si>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</si>
  <si>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</si>
  <si>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</si>
  <si>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</si>
  <si>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</si>
  <si>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</si>
  <si>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</si>
  <si>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</si>
  <si>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</si>
  <si>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</si>
  <si>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</si>
  <si>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</si>
  <si>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</si>
  <si>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</si>
  <si>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</si>
  <si>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</si>
  <si>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</si>
  <si>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</si>
  <si>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</si>
  <si>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</si>
  <si>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</si>
  <si>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</si>
  <si>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</si>
  <si>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</si>
  <si>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</si>
  <si>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</si>
  <si>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</si>
  <si>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</si>
  <si>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</si>
  <si>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</si>
  <si>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</si>
  <si>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</si>
  <si>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</si>
  <si>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</si>
  <si>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</si>
  <si>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</si>
  <si>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</si>
  <si>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</si>
  <si>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</si>
  <si>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</si>
  <si>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</si>
  <si>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</si>
  <si>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</si>
  <si>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</si>
  <si>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</si>
  <si>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</si>
  <si>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</si>
  <si>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</si>
  <si>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</si>
  <si>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</si>
  <si>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</si>
  <si>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</si>
  <si>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</si>
  <si>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</si>
  <si>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</si>
  <si>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</si>
  <si>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</si>
  <si>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</si>
  <si>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</si>
  <si>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</si>
  <si>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</si>
  <si>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</si>
  <si>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</si>
  <si>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</si>
  <si>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</si>
  <si>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</si>
  <si>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</si>
  <si>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</si>
  <si>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</si>
  <si>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</si>
  <si>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</si>
  <si>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</si>
  <si>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</si>
  <si>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</si>
  <si>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</si>
  <si>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</si>
  <si>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</si>
  <si>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</si>
  <si>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</si>
  <si>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</si>
  <si>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</si>
  <si>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</si>
  <si>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</si>
  <si>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</si>
  <si>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</si>
  <si>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</si>
  <si>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</si>
  <si>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</si>
  <si>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</si>
  <si>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</si>
  <si>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</si>
  <si>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</si>
  <si>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</si>
  <si>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</si>
  <si>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</si>
  <si>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</si>
  <si>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</si>
  <si>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</si>
  <si>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</si>
  <si>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</si>
  <si>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</si>
  <si>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</si>
  <si>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</si>
  <si>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</si>
  <si>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</si>
  <si>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</si>
  <si>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</si>
  <si>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</si>
  <si>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</si>
  <si>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</si>
  <si>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</si>
  <si>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</si>
  <si>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</si>
  <si>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</si>
  <si>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</si>
  <si>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</si>
  <si>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</si>
  <si>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</si>
  <si>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</si>
  <si>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</si>
  <si>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</si>
  <si>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</si>
  <si>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</si>
  <si>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</si>
  <si>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</si>
  <si>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</si>
  <si>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</si>
  <si>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</si>
  <si>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</si>
  <si>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</si>
  <si>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</si>
  <si>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</si>
  <si>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</si>
  <si>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</si>
  <si>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</si>
  <si>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</si>
  <si>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</si>
  <si>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</si>
  <si>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</si>
  <si>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</si>
  <si>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</si>
  <si>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</si>
  <si>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</si>
  <si>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</si>
  <si>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</si>
  <si>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</si>
  <si>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</si>
  <si>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</si>
  <si>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</si>
  <si>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</si>
  <si>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</si>
  <si>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</si>
  <si>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</si>
  <si>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</si>
  <si>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</si>
  <si>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</si>
  <si>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</si>
  <si>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</si>
  <si>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</si>
  <si>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</si>
  <si>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</si>
  <si>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</si>
  <si>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</si>
  <si>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</si>
  <si>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</si>
  <si>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</si>
  <si>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</si>
  <si>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</si>
  <si>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</si>
  <si>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</si>
  <si>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</si>
  <si>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</si>
  <si>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</si>
  <si>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</si>
  <si>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</si>
  <si>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</si>
  <si>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</si>
  <si>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</si>
  <si>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</si>
  <si>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</si>
  <si>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</si>
  <si>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</si>
  <si>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</si>
  <si>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</si>
  <si>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</si>
  <si>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</si>
  <si>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</si>
  <si>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</si>
  <si>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</si>
  <si>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</si>
  <si>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</si>
  <si>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</si>
  <si>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</si>
  <si>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</si>
  <si>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</si>
  <si>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</si>
  <si>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</si>
  <si>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</si>
  <si>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</si>
  <si>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</si>
  <si>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</si>
  <si>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</si>
  <si>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</si>
  <si>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</si>
  <si>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</si>
  <si>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</si>
  <si>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</si>
  <si>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</si>
  <si>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</si>
  <si>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</si>
  <si>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</si>
  <si>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</si>
  <si>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</si>
  <si>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</si>
  <si>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</si>
  <si>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</si>
  <si>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</si>
  <si>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</si>
  <si>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</si>
  <si>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</si>
  <si>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</si>
  <si>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</si>
  <si>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</si>
  <si>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</si>
  <si>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</si>
  <si>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</si>
  <si>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</si>
  <si>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</si>
  <si>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</si>
  <si>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</si>
  <si>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</si>
  <si>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</si>
  <si>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</si>
  <si>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</si>
  <si>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</si>
  <si>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</si>
  <si>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</si>
  <si>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</si>
  <si>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</si>
  <si>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</si>
  <si>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</si>
  <si>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</si>
  <si>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</si>
  <si>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</si>
  <si>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</si>
  <si>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</si>
  <si>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</si>
  <si>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</si>
  <si>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</si>
  <si>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</si>
  <si>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</si>
  <si>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</si>
  <si>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</si>
  <si>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</si>
  <si>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</si>
  <si>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</si>
  <si>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</si>
  <si>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</si>
  <si>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</si>
  <si>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</si>
  <si>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</si>
  <si>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</si>
  <si>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</si>
  <si>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</si>
  <si>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</si>
  <si>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</si>
  <si>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</si>
  <si>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</si>
  <si>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</si>
  <si>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</si>
  <si>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</si>
  <si>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</si>
  <si>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</si>
  <si>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</si>
  <si>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</si>
  <si>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</si>
  <si>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</si>
  <si>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</si>
  <si>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</si>
  <si>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</si>
  <si>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</si>
  <si>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</si>
  <si>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</si>
  <si>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</si>
  <si>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</si>
  <si>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</si>
  <si>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</si>
  <si>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</si>
  <si>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</si>
  <si>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</si>
  <si>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</si>
  <si>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</si>
  <si>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</si>
  <si>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</si>
  <si>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</si>
  <si>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</si>
  <si>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</si>
  <si>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</si>
  <si>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</si>
  <si>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</si>
  <si>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</si>
  <si>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</si>
  <si>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</si>
  <si>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</si>
  <si>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</si>
  <si>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</si>
  <si>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</si>
  <si>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</si>
  <si>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</si>
  <si>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</si>
  <si>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</si>
  <si>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</si>
  <si>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</si>
  <si>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</si>
  <si>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</si>
  <si>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</si>
  <si>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</si>
  <si>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</si>
  <si>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</si>
  <si>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</si>
  <si>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</si>
  <si>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</si>
  <si>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</si>
  <si>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</si>
  <si>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</si>
  <si>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</si>
  <si>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</si>
  <si>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</si>
  <si>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</si>
  <si>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</si>
  <si>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</si>
  <si>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</si>
  <si>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</si>
  <si>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</si>
  <si>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</si>
  <si>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</si>
  <si>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</si>
  <si>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</si>
  <si>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</si>
  <si>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</si>
  <si>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</si>
  <si>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</si>
  <si>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</si>
  <si>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</si>
  <si>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</si>
  <si>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</si>
  <si>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</si>
  <si>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</si>
  <si>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</si>
  <si>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</si>
  <si>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</si>
  <si>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</si>
  <si>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</si>
  <si>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</si>
  <si>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</si>
  <si>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</si>
  <si>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</si>
  <si>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</si>
  <si>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</si>
  <si>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</si>
  <si>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</si>
  <si>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</si>
  <si>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</si>
  <si>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</si>
  <si>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</si>
  <si>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</si>
  <si>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</si>
  <si>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</si>
  <si>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</si>
  <si>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</si>
  <si>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</si>
  <si>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</si>
  <si>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</si>
  <si>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</si>
  <si>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</si>
  <si>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</si>
  <si>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</si>
  <si>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</si>
  <si>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</si>
  <si>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</si>
  <si>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</si>
  <si>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</si>
  <si>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</si>
  <si>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</si>
  <si>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</si>
  <si>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</si>
  <si>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</si>
  <si>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</si>
  <si>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</si>
  <si>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</si>
  <si>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</si>
  <si>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</si>
  <si>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</si>
  <si>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</si>
  <si>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</si>
  <si>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</si>
  <si>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</si>
  <si>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</si>
  <si>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</si>
  <si>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</si>
  <si>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</si>
  <si>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</si>
  <si>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</si>
  <si>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</si>
  <si>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</si>
  <si>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</si>
  <si>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</si>
  <si>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</si>
  <si>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</si>
  <si>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</si>
  <si>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</si>
  <si>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</si>
  <si>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</si>
  <si>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</si>
  <si>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</si>
  <si>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</si>
  <si>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</si>
  <si>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</si>
  <si>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</si>
  <si>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</si>
  <si>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</si>
  <si>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</si>
  <si>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</si>
  <si>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</si>
  <si>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</si>
  <si>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</si>
  <si>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</si>
  <si>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</si>
  <si>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</si>
  <si>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</si>
  <si>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</si>
  <si>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</si>
  <si>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</si>
  <si>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</si>
  <si>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</si>
  <si>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</si>
  <si>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</si>
  <si>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</si>
  <si>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</si>
  <si>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</si>
  <si>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</si>
  <si>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</si>
  <si>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</si>
  <si>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</si>
  <si>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</si>
  <si>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</si>
  <si>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</si>
  <si>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</si>
  <si>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</si>
  <si>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</si>
  <si>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</si>
  <si>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</si>
  <si>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</si>
  <si>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</si>
  <si>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</si>
  <si>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</si>
  <si>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</si>
  <si>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</si>
  <si>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</si>
  <si>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</si>
  <si>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</si>
  <si>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</si>
  <si>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</si>
  <si>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</si>
  <si>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</si>
  <si>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</si>
  <si>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</si>
  <si>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</si>
  <si>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</si>
  <si>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</si>
  <si>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</si>
  <si>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</si>
  <si>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</si>
  <si>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</si>
  <si>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</si>
  <si>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</si>
  <si>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</si>
  <si>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</si>
  <si>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</si>
  <si>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</si>
  <si>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</si>
  <si>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</si>
  <si>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</si>
  <si>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</si>
  <si>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</si>
  <si>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</si>
  <si>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</si>
  <si>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</si>
  <si>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</si>
  <si>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</si>
  <si>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</si>
  <si>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</si>
  <si>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</si>
  <si>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</si>
  <si>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</si>
  <si>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</si>
  <si>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</si>
  <si>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</si>
  <si>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</si>
  <si>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</si>
  <si>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</si>
  <si>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</si>
  <si>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</si>
  <si>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</si>
  <si>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</si>
  <si>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</si>
  <si>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</si>
  <si>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</si>
  <si>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</si>
  <si>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</si>
  <si>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</si>
  <si>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</si>
  <si>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</si>
  <si>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</si>
  <si>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</si>
  <si>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</si>
  <si>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</si>
  <si>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</si>
  <si>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</si>
  <si>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</si>
  <si>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</si>
  <si>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</si>
  <si>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</si>
  <si>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</si>
  <si>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</si>
  <si>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</si>
  <si>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</si>
  <si>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</si>
  <si>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</si>
  <si>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</si>
  <si>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</si>
  <si>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</si>
  <si>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</si>
  <si>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</si>
  <si>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</si>
  <si>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</si>
  <si>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</si>
  <si>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</si>
  <si>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</si>
  <si>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</si>
  <si>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</si>
  <si>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</si>
  <si>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</si>
  <si>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</si>
  <si>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</si>
  <si>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</si>
  <si>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</si>
  <si>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</si>
  <si>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</si>
  <si>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</si>
  <si>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</si>
  <si>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</si>
  <si>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</si>
  <si>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</si>
  <si>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</si>
  <si>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</si>
  <si>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</si>
  <si>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</si>
  <si>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</si>
  <si>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</si>
  <si>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</si>
  <si>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</si>
  <si>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</si>
  <si>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</si>
  <si>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</si>
  <si>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</si>
  <si>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</si>
  <si>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</si>
  <si>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</si>
  <si>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</si>
  <si>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</si>
  <si>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</si>
  <si>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</si>
  <si>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</si>
  <si>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</si>
  <si>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</si>
  <si>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</si>
  <si>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</si>
  <si>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</si>
  <si>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</si>
  <si>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</si>
  <si>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</si>
  <si>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</si>
  <si>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</si>
  <si>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</si>
  <si>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</si>
  <si>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</si>
  <si>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</si>
  <si>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</si>
  <si>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</si>
  <si>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</si>
  <si>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</si>
  <si>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</si>
  <si>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</si>
  <si>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</si>
  <si>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</si>
  <si>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</si>
  <si>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</si>
  <si>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</si>
  <si>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</si>
  <si>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</si>
  <si>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</si>
  <si>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</si>
  <si>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</si>
  <si>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</si>
  <si>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</si>
  <si>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</si>
  <si>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</si>
  <si>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</si>
  <si>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</si>
  <si>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</si>
  <si>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</si>
  <si>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</si>
  <si>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</si>
  <si>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</si>
  <si>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</si>
  <si>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</si>
  <si>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</si>
  <si>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</si>
  <si>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</si>
  <si>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</si>
  <si>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</si>
  <si>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</si>
  <si>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</si>
  <si>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</si>
  <si>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</si>
  <si>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</si>
  <si>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</si>
  <si>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</si>
  <si>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</si>
  <si>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</si>
  <si>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</si>
  <si>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</si>
  <si>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</si>
  <si>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</si>
  <si>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</si>
  <si>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</si>
  <si>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</si>
  <si>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</si>
  <si>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</si>
  <si>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</si>
  <si>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</si>
  <si>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</si>
  <si>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</si>
  <si>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</si>
  <si>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</si>
  <si>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</si>
  <si>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</si>
  <si>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</si>
  <si>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</si>
  <si>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</si>
  <si>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</si>
  <si>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</si>
  <si>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</si>
  <si>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</si>
  <si>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</si>
  <si>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</si>
  <si>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</si>
  <si>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</si>
  <si>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</si>
  <si>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</si>
  <si>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</si>
  <si>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</si>
  <si>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</si>
  <si>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</si>
  <si>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</si>
  <si>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</si>
  <si>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</si>
  <si>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</si>
  <si>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</si>
  <si>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</si>
  <si>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</si>
  <si>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</si>
  <si>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</si>
  <si>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</si>
  <si>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</si>
  <si>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</si>
  <si>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</si>
  <si>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</si>
  <si>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</si>
  <si>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</si>
  <si>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</si>
  <si>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</si>
  <si>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</si>
  <si>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</si>
  <si>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</si>
  <si>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</si>
  <si>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</si>
  <si>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</si>
  <si>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</si>
  <si>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</si>
  <si>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</si>
  <si>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</si>
  <si>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</si>
  <si>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</si>
  <si>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</si>
  <si>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</si>
  <si>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</si>
  <si>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</si>
  <si>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</si>
  <si>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</si>
  <si>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</si>
  <si>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</si>
  <si>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</si>
  <si>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</si>
  <si>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</si>
  <si>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</si>
  <si>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</si>
  <si>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</si>
  <si>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</si>
  <si>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</si>
  <si>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</si>
  <si>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</si>
  <si>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</si>
  <si>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</si>
  <si>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</si>
  <si>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</si>
  <si>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</si>
  <si>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</si>
  <si>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</si>
  <si>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</si>
  <si>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</si>
  <si>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</si>
  <si>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</si>
  <si>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</si>
  <si>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</si>
  <si>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</si>
  <si>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</si>
  <si>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</si>
  <si>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</si>
  <si>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</si>
  <si>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</si>
  <si>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</si>
  <si>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</si>
  <si>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</si>
  <si>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</si>
  <si>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</si>
  <si>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</si>
  <si>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</si>
  <si>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</si>
  <si>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</si>
  <si>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</si>
  <si>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</si>
  <si>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</si>
  <si>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</si>
  <si>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</si>
  <si>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</si>
  <si>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</si>
  <si>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</si>
  <si>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</si>
  <si>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</si>
  <si>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</si>
  <si>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</si>
  <si>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</si>
  <si>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</si>
  <si>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</si>
  <si>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</si>
  <si>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</si>
  <si>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</si>
  <si>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</si>
  <si>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</si>
  <si>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</si>
  <si>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</si>
  <si>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</si>
  <si>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</si>
  <si>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</si>
  <si>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</si>
  <si>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</si>
  <si>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</si>
  <si>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</si>
  <si>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</si>
  <si>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</si>
  <si>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</si>
  <si>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</si>
  <si>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</si>
  <si>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</si>
  <si>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</si>
  <si>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</si>
  <si>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</si>
  <si>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</si>
  <si>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</si>
  <si>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</si>
  <si>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</si>
  <si>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</si>
  <si>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</si>
  <si>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</si>
  <si>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</si>
  <si>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</si>
  <si>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</si>
  <si>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</si>
  <si>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</si>
  <si>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</si>
  <si>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</si>
  <si>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</si>
  <si>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</si>
  <si>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</si>
  <si>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</si>
  <si>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</si>
  <si>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</si>
  <si>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</si>
  <si>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</si>
  <si>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</si>
  <si>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</si>
  <si>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</si>
  <si>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</si>
  <si>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</si>
  <si>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</si>
  <si>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</si>
  <si>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</si>
  <si>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</si>
  <si>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</si>
  <si>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</si>
  <si>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</si>
  <si>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</si>
  <si>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</si>
  <si>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</si>
  <si>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</si>
  <si>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</si>
  <si>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</si>
  <si>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</si>
  <si>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</si>
  <si>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</si>
  <si>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</si>
  <si>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</si>
  <si>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</si>
  <si>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</si>
  <si>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</si>
  <si>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</si>
  <si>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</si>
  <si>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</si>
  <si>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</si>
  <si>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</si>
  <si>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</si>
  <si>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</si>
  <si>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</si>
  <si>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</si>
  <si>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</si>
  <si>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</si>
  <si>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</si>
  <si>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</si>
  <si>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</si>
  <si>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</si>
  <si>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</si>
  <si>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</si>
  <si>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</si>
  <si>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</si>
  <si>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</si>
  <si>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</si>
  <si>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</si>
  <si>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</si>
  <si>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</si>
  <si>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</si>
  <si>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</si>
  <si>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</si>
  <si>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</si>
  <si>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</si>
  <si>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</si>
  <si>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</si>
  <si>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</si>
  <si>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</si>
  <si>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</si>
  <si>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</si>
  <si>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</si>
  <si>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</si>
  <si>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</si>
  <si>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</si>
  <si>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</si>
  <si>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</si>
  <si>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</si>
  <si>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</si>
  <si>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</si>
  <si>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</si>
  <si>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</si>
  <si>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</si>
  <si>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</si>
  <si>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</si>
  <si>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</si>
  <si>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</si>
  <si>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</si>
  <si>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</si>
  <si>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</si>
  <si>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</si>
  <si>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</si>
  <si>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</si>
  <si>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</si>
  <si>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</si>
  <si>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</si>
  <si>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</si>
  <si>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</si>
  <si>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</si>
  <si>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</si>
  <si>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</si>
  <si>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</si>
  <si>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</si>
  <si>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</si>
  <si>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</si>
  <si>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</si>
  <si>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</si>
  <si>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</si>
  <si>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</si>
  <si>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</si>
  <si>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</si>
  <si>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</si>
  <si>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</si>
  <si>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</si>
  <si>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</si>
  <si>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</si>
  <si>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</si>
  <si>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</si>
  <si>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</si>
  <si>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</si>
  <si>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</si>
  <si>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</si>
  <si>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</si>
  <si>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</si>
  <si>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</si>
  <si>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</si>
  <si>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</si>
  <si>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</si>
  <si>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</si>
  <si>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</si>
  <si>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</si>
  <si>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</si>
  <si>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</si>
  <si>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</si>
  <si>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</si>
  <si>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</si>
  <si>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</si>
  <si>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</si>
  <si>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</si>
  <si>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</si>
  <si>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</si>
  <si>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</si>
  <si>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</si>
  <si>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</si>
  <si>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</si>
  <si>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</si>
  <si>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</si>
  <si>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</si>
  <si>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</si>
  <si>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</si>
  <si>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</si>
  <si>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</si>
  <si>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</si>
  <si>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</si>
  <si>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</si>
  <si>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</si>
  <si>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</si>
  <si>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</si>
  <si>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</si>
  <si>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</si>
  <si>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</si>
  <si>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</si>
  <si>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</si>
  <si>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</si>
  <si>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</si>
  <si>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</si>
  <si>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</si>
  <si>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</si>
  <si>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</si>
  <si>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</si>
  <si>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</si>
  <si>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</si>
  <si>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</si>
  <si>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</si>
  <si>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</si>
  <si>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</si>
  <si>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</si>
  <si>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</si>
  <si>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</si>
  <si>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</si>
  <si>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</si>
  <si>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</si>
  <si>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</si>
  <si>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</si>
  <si>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</si>
  <si>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</si>
  <si>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</si>
  <si>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</si>
  <si>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</si>
  <si>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</si>
  <si>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</si>
  <si>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</si>
  <si>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</si>
  <si>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</si>
  <si>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</si>
  <si>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</si>
  <si>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</si>
  <si>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</si>
  <si>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</si>
  <si>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</si>
  <si>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</si>
  <si>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</si>
  <si>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</si>
  <si>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</si>
  <si>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</si>
  <si>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</si>
  <si>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</si>
  <si>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</si>
  <si>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</si>
  <si>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</si>
  <si>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</si>
  <si>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</si>
  <si>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</si>
  <si>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</si>
  <si>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</si>
  <si>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</si>
  <si>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</si>
  <si>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</si>
  <si>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</si>
  <si>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</si>
  <si>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</si>
  <si>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</si>
  <si>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</si>
  <si>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</si>
  <si>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</si>
  <si>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</si>
  <si>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</si>
  <si>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</si>
  <si>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</si>
  <si>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</si>
  <si>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</si>
  <si>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</si>
  <si>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</si>
  <si>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</si>
  <si>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</si>
  <si>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</si>
  <si>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</si>
  <si>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</si>
  <si>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</si>
  <si>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</si>
  <si>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</si>
  <si>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</si>
  <si>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</si>
  <si>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</si>
  <si>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</si>
  <si>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</si>
  <si>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</si>
  <si>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</si>
  <si>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</si>
  <si>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</si>
  <si>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</si>
  <si>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</si>
  <si>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</si>
  <si>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</si>
  <si>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</si>
  <si>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</si>
  <si>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</si>
  <si>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</si>
  <si>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</si>
  <si>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</si>
  <si>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</si>
  <si>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</si>
  <si>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</si>
  <si>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</si>
  <si>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</si>
  <si>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</si>
  <si>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</si>
  <si>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</si>
  <si>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</si>
  <si>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</si>
  <si>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</si>
  <si>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</si>
  <si>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</si>
  <si>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</si>
  <si>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</si>
  <si>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</si>
  <si>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</si>
  <si>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</si>
  <si>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</si>
  <si>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</si>
  <si>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</si>
  <si>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</si>
  <si>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</si>
  <si>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</si>
  <si>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</si>
  <si>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</si>
  <si>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</si>
  <si>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</si>
  <si>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</si>
  <si>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</si>
  <si>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</si>
  <si>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</si>
  <si>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</si>
  <si>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</si>
  <si>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</si>
  <si>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</si>
  <si>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</si>
  <si>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</si>
  <si>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</si>
  <si>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</si>
  <si>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</si>
  <si>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</si>
  <si>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</si>
  <si>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</si>
  <si>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</si>
  <si>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</si>
  <si>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</si>
  <si>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</si>
  <si>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</si>
  <si>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</si>
  <si>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</si>
  <si>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</si>
  <si>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</si>
  <si>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</si>
  <si>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</si>
  <si>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</si>
  <si>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</si>
  <si>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</si>
  <si>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</si>
  <si>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</si>
  <si>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</si>
  <si>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</si>
  <si>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</si>
  <si>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</si>
  <si>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</si>
  <si>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</si>
  <si>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</si>
  <si>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</si>
  <si>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</si>
  <si>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</si>
  <si>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</si>
  <si>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</si>
  <si>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</si>
  <si>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</si>
  <si>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</si>
  <si>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</si>
  <si>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</si>
  <si>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</si>
  <si>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</si>
  <si>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</si>
  <si>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</si>
  <si>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</si>
  <si>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</si>
  <si>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</si>
  <si>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</si>
  <si>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</si>
  <si>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</si>
  <si>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</si>
  <si>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</si>
  <si>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</si>
  <si>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</si>
  <si>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</si>
  <si>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</si>
  <si>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</si>
  <si>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</si>
  <si>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</si>
  <si>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</si>
  <si>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</si>
  <si>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</si>
  <si>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</si>
  <si>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</si>
  <si>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</si>
  <si>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</si>
  <si>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</si>
  <si>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</si>
  <si>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</si>
  <si>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</si>
  <si>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</si>
  <si>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</si>
  <si>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</si>
  <si>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</si>
  <si>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</si>
  <si>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</si>
  <si>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</si>
  <si>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</si>
  <si>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</si>
  <si>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</si>
  <si>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</si>
  <si>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</si>
  <si>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</si>
  <si>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</si>
  <si>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</si>
  <si>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</si>
  <si>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</si>
  <si>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</si>
  <si>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</si>
  <si>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</si>
  <si>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</si>
  <si>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</si>
  <si>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</si>
  <si>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</si>
  <si>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</si>
  <si>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</si>
  <si>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</si>
  <si>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</si>
  <si>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</si>
  <si>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</si>
  <si>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</si>
  <si>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</si>
  <si>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</si>
  <si>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</si>
  <si>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</si>
  <si>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</si>
  <si>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</si>
  <si>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</si>
  <si>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</si>
  <si>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</si>
  <si>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</si>
  <si>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</si>
  <si>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</si>
  <si>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</si>
  <si>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</si>
  <si>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</si>
  <si>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</si>
  <si>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</si>
  <si>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</si>
  <si>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</si>
  <si>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</si>
  <si>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</si>
  <si>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</si>
  <si>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</si>
  <si>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</si>
  <si>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</si>
  <si>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</si>
  <si>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</si>
  <si>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</si>
  <si>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</si>
  <si>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</si>
  <si>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</si>
  <si>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</si>
  <si>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</si>
  <si>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</si>
  <si>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</si>
  <si>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</si>
  <si>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</si>
  <si>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</si>
  <si>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</si>
  <si>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</si>
  <si>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</si>
  <si>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</si>
  <si>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</si>
  <si>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</si>
  <si>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</si>
  <si>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</si>
  <si>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</si>
  <si>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</si>
  <si>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</si>
  <si>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</si>
  <si>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</si>
  <si>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</si>
  <si>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</si>
  <si>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</si>
  <si>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</si>
  <si>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</si>
  <si>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</si>
  <si>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</si>
  <si>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</si>
  <si>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</si>
  <si>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</si>
  <si>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</si>
  <si>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</si>
  <si>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</si>
  <si>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</si>
  <si>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</si>
  <si>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</si>
  <si>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</si>
  <si>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</si>
  <si>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</si>
  <si>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</si>
  <si>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</si>
  <si>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</si>
  <si>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</si>
  <si>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</si>
  <si>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</si>
  <si>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</si>
  <si>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</si>
  <si>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</si>
  <si>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</si>
  <si>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</si>
  <si>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</si>
  <si>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</si>
  <si>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</si>
  <si>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</si>
  <si>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</si>
  <si>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</si>
  <si>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</si>
  <si>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</si>
  <si>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</si>
  <si>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</si>
  <si>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</si>
  <si>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</si>
  <si>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</si>
  <si>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</si>
  <si>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</si>
  <si>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</si>
  <si>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</si>
  <si>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</si>
  <si>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</si>
  <si>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</si>
  <si>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</si>
  <si>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</si>
  <si>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</si>
  <si>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</si>
  <si>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</si>
  <si>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</si>
  <si>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</si>
  <si>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</si>
  <si>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</si>
  <si>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</si>
  <si>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</si>
  <si>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</si>
  <si>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</si>
  <si>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</si>
  <si>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</si>
  <si>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</si>
  <si>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</si>
  <si>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</si>
  <si>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</si>
  <si>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</si>
  <si>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</si>
  <si>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</si>
  <si>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</si>
  <si>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</si>
  <si>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</si>
  <si>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</si>
  <si>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</si>
  <si>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</si>
  <si>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</si>
  <si>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</si>
  <si>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</si>
  <si>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</si>
  <si>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</si>
  <si>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</si>
  <si>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</si>
  <si>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</si>
  <si>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</si>
  <si>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</si>
  <si>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</si>
  <si>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</si>
  <si>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</si>
  <si>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</si>
  <si>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</si>
  <si>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</si>
  <si>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</si>
  <si>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</si>
  <si>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</si>
  <si>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</si>
  <si>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</si>
  <si>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</si>
  <si>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</si>
  <si>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</si>
  <si>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</si>
  <si>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</si>
  <si>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</si>
  <si>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</si>
  <si>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</si>
  <si>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</si>
  <si>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</si>
  <si>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</si>
  <si>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</si>
  <si>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</si>
  <si>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</si>
  <si>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</si>
  <si>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</si>
  <si>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</si>
  <si>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</si>
  <si>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</si>
  <si>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</si>
  <si>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</si>
  <si>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</si>
  <si>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</si>
  <si>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</si>
  <si>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</si>
  <si>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</si>
  <si>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</si>
  <si>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</si>
  <si>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</si>
  <si>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</si>
  <si>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</si>
  <si>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</si>
  <si>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</si>
  <si>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</si>
  <si>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</si>
  <si>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</si>
  <si>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</si>
  <si>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</si>
  <si>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</si>
  <si>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</si>
  <si>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</si>
  <si>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</si>
  <si>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</si>
  <si>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</si>
  <si>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</si>
  <si>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</si>
  <si>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</si>
  <si>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</si>
  <si>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</si>
  <si>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</si>
  <si>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</si>
  <si>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</si>
  <si>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</si>
  <si>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</si>
  <si>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</si>
  <si>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</si>
  <si>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</si>
  <si>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</si>
  <si>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</si>
  <si>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</si>
  <si>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</si>
  <si>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</si>
  <si>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</si>
  <si>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</si>
  <si>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</si>
  <si>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</si>
  <si>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</si>
  <si>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</si>
  <si>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</si>
  <si>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</si>
  <si>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</si>
  <si>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</si>
  <si>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</si>
  <si>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</si>
  <si>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</si>
  <si>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</si>
  <si>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</si>
  <si>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</si>
  <si>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</si>
  <si>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</si>
  <si>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</si>
  <si>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</si>
  <si>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</si>
  <si>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</si>
  <si>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</si>
  <si>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</si>
  <si>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</si>
  <si>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</si>
  <si>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</si>
  <si>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</si>
  <si>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</si>
  <si>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</si>
  <si>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</si>
  <si>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</si>
  <si>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</si>
  <si>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</si>
  <si>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</si>
  <si>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</si>
  <si>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</si>
  <si>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</si>
  <si>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</si>
  <si>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</si>
  <si>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</si>
  <si>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</si>
  <si>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</si>
  <si>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</si>
  <si>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</si>
  <si>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</si>
  <si>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</si>
  <si>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</si>
  <si>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</si>
  <si>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</si>
  <si>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</si>
  <si>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</si>
  <si>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</si>
  <si>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</si>
  <si>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</si>
  <si>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</si>
  <si>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</si>
  <si>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</si>
  <si>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</si>
  <si>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</si>
  <si>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</si>
  <si>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</si>
  <si>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</si>
  <si>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</si>
  <si>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</si>
  <si>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</si>
  <si>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</si>
  <si>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</si>
  <si>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</si>
  <si>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</si>
  <si>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</si>
  <si>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</si>
  <si>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</si>
  <si>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</si>
  <si>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</si>
  <si>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</si>
  <si>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</si>
  <si>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</si>
  <si>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</si>
  <si>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</si>
  <si>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</si>
  <si>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</si>
  <si>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</si>
  <si>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</si>
  <si>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</si>
  <si>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</si>
  <si>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</si>
  <si>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</si>
  <si>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</si>
  <si>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</si>
  <si>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</si>
  <si>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</si>
  <si>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</si>
  <si>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</si>
  <si>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</si>
  <si>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</si>
  <si>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</si>
  <si>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</si>
  <si>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</si>
  <si>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</si>
  <si>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</si>
  <si>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</si>
  <si>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</si>
  <si>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</si>
  <si>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</si>
  <si>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</si>
  <si>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</si>
  <si>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</si>
  <si>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</si>
  <si>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</si>
  <si>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</si>
  <si>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</si>
  <si>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</si>
  <si>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</si>
  <si>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</si>
  <si>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</si>
  <si>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</si>
  <si>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</si>
  <si>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</si>
  <si>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</si>
  <si>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</si>
  <si>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</si>
  <si>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</si>
  <si>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</si>
  <si>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</si>
  <si>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</si>
  <si>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</si>
  <si>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</si>
  <si>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</si>
  <si>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</si>
  <si>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</si>
  <si>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</si>
  <si>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</si>
  <si>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</si>
  <si>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</si>
  <si>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</si>
  <si>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</si>
  <si>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</si>
  <si>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</si>
  <si>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</si>
  <si>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</si>
  <si>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</si>
  <si>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</si>
  <si>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</si>
  <si>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</si>
  <si>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</si>
  <si>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</si>
  <si>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</si>
  <si>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</si>
  <si>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</si>
  <si>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</si>
  <si>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</si>
  <si>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</si>
  <si>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</si>
  <si>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</si>
  <si>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</si>
  <si>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</si>
  <si>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</si>
  <si>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</si>
  <si>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</si>
  <si>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</si>
  <si>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</si>
  <si>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</si>
  <si>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</si>
  <si>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</si>
  <si>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</si>
  <si>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</si>
  <si>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</si>
  <si>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</si>
  <si>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</si>
  <si>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</si>
  <si>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</si>
  <si>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</si>
  <si>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</si>
  <si>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</si>
  <si>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</si>
  <si>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</si>
  <si>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</si>
  <si>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</si>
  <si>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</si>
  <si>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</si>
  <si>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</si>
  <si>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</si>
  <si>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</si>
  <si>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</si>
  <si>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</si>
  <si>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</si>
  <si>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</si>
  <si>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</si>
  <si>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</si>
  <si>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</si>
  <si>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</si>
  <si>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</si>
  <si>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</si>
  <si>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</si>
  <si>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</si>
  <si>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</si>
  <si>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</si>
  <si>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</si>
  <si>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</si>
  <si>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</si>
  <si>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</si>
  <si>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</si>
  <si>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</si>
  <si>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</si>
  <si>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</si>
  <si>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</si>
  <si>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</si>
  <si>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</si>
  <si>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</si>
  <si>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</si>
  <si>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</si>
  <si>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</si>
  <si>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</si>
  <si>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</si>
  <si>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</si>
  <si>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</si>
  <si>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</si>
  <si>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</si>
  <si>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</si>
  <si>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</si>
  <si>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</si>
  <si>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</si>
  <si>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</si>
  <si>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</si>
  <si>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</si>
  <si>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</si>
  <si>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</si>
  <si>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</si>
  <si>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</si>
  <si>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</si>
  <si>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</si>
  <si>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</si>
  <si>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</si>
  <si>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</si>
  <si>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</si>
  <si>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</si>
  <si>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</si>
  <si>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</si>
  <si>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</si>
  <si>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</si>
  <si>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</si>
  <si>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</si>
  <si>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</si>
  <si>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</si>
  <si>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</si>
  <si>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</si>
  <si>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</si>
  <si>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</si>
  <si>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</si>
  <si>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</si>
  <si>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</si>
  <si>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</si>
  <si>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</si>
  <si>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</si>
  <si>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</si>
  <si>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</si>
  <si>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</si>
  <si>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</si>
  <si>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</si>
  <si>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</si>
  <si>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</si>
  <si>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</si>
  <si>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</si>
  <si>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</si>
  <si>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</si>
  <si>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</si>
  <si>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</si>
  <si>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</si>
  <si>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</si>
  <si>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</si>
  <si>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</si>
  <si>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</si>
  <si>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</si>
  <si>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</si>
  <si>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</si>
  <si>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</si>
  <si>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</si>
  <si>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</si>
  <si>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</si>
  <si>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</si>
  <si>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</si>
  <si>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</si>
  <si>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</si>
  <si>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</si>
  <si>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</si>
  <si>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</si>
  <si>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</si>
  <si>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</si>
  <si>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</si>
  <si>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</si>
  <si>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</si>
  <si>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</si>
  <si>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</si>
  <si>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</si>
  <si>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</si>
  <si>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</si>
  <si>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</si>
  <si>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</si>
  <si>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</si>
  <si>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</si>
  <si>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</si>
  <si>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</si>
  <si>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</si>
  <si>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</si>
  <si>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</si>
  <si>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</si>
  <si>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</si>
  <si>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</si>
  <si>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</si>
  <si>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</si>
  <si>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</si>
  <si>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</si>
  <si>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</si>
  <si>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</si>
  <si>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</si>
  <si>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</si>
  <si>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</si>
  <si>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</si>
  <si>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</si>
  <si>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</si>
  <si>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</si>
  <si>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</si>
  <si>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</si>
  <si>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</si>
  <si>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</si>
  <si>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</si>
  <si>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</si>
  <si>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</si>
  <si>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</si>
  <si>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</si>
  <si>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</si>
  <si>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</si>
  <si>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</si>
  <si>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</si>
  <si>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</si>
  <si>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</si>
  <si>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</si>
  <si>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</si>
  <si>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</si>
  <si>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</si>
  <si>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</si>
  <si>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</si>
  <si>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</si>
  <si>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</si>
  <si>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</si>
  <si>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</si>
  <si>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</si>
  <si>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</si>
  <si>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</si>
  <si>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</si>
  <si>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</si>
  <si>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</si>
  <si>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</si>
  <si>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</si>
  <si>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</si>
  <si>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</si>
  <si>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</si>
  <si>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</si>
  <si>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</si>
  <si>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</si>
  <si>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</si>
  <si>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</si>
  <si>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</si>
  <si>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</si>
  <si>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</si>
  <si>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</si>
  <si>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</si>
  <si>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</si>
  <si>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</si>
  <si>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</si>
  <si>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</si>
  <si>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</si>
  <si>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</si>
  <si>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</si>
  <si>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</si>
  <si>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</si>
  <si>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</si>
  <si>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</si>
  <si>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</si>
  <si>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</si>
  <si>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</si>
  <si>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</si>
  <si>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</si>
  <si>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</si>
  <si>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</si>
  <si>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</si>
  <si>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</si>
  <si>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</si>
  <si>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</si>
  <si>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</si>
  <si>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</si>
  <si>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</si>
  <si>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</si>
  <si>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</si>
  <si>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</si>
  <si>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</si>
  <si>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</si>
  <si>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</si>
  <si>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</si>
  <si>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</si>
  <si>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</si>
  <si>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</si>
  <si>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</si>
  <si>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</si>
  <si>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</si>
  <si>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</si>
  <si>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</si>
  <si>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</si>
  <si>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</si>
  <si>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</si>
  <si>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</si>
  <si>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</si>
  <si>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</si>
  <si>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</si>
  <si>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</si>
  <si>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</si>
  <si>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</si>
  <si>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</si>
  <si>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</si>
  <si>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</si>
  <si>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</si>
  <si>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</si>
  <si>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</si>
  <si>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</si>
  <si>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</si>
  <si>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</si>
  <si>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</si>
  <si>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</si>
  <si>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</si>
  <si>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</si>
  <si>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</si>
  <si>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</si>
  <si>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</si>
  <si>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</si>
  <si>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</si>
  <si>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</si>
  <si>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</si>
  <si>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</si>
  <si>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</si>
  <si>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</si>
  <si>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</si>
  <si>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</si>
  <si>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</si>
  <si>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</si>
  <si>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</si>
  <si>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</si>
  <si>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</si>
  <si>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</si>
  <si>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</si>
  <si>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</si>
  <si>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</si>
  <si>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</si>
  <si>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</si>
  <si>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</si>
  <si>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</si>
  <si>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</si>
  <si>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</si>
  <si>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</si>
  <si>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</si>
  <si>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</si>
  <si>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</si>
  <si>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</si>
  <si>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</si>
  <si>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</si>
  <si>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</si>
  <si>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</si>
  <si>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</si>
  <si>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</si>
  <si>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</si>
  <si>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</si>
  <si>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</si>
  <si>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</si>
  <si>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</si>
  <si>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</si>
  <si>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</si>
  <si>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</si>
  <si>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</si>
  <si>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</si>
  <si>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</si>
  <si>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</si>
  <si>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</si>
  <si>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</si>
  <si>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</si>
  <si>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</si>
  <si>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</si>
  <si>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</si>
  <si>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</si>
  <si>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</si>
  <si>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</si>
  <si>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</si>
  <si>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</si>
  <si>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</si>
  <si>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</si>
  <si>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</si>
  <si>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</si>
  <si>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</si>
  <si>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</si>
  <si>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</si>
  <si>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</si>
  <si>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</si>
  <si>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</si>
  <si>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</si>
  <si>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</si>
  <si>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</si>
  <si>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</si>
  <si>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</si>
  <si>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</si>
  <si>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</si>
  <si>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</si>
  <si>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</si>
  <si>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</si>
  <si>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</si>
  <si>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</si>
  <si>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</si>
  <si>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</si>
  <si>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</si>
  <si>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</si>
  <si>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</si>
  <si>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</si>
  <si>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</si>
  <si>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</si>
  <si>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</si>
  <si>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</si>
  <si>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</si>
  <si>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</si>
  <si>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</si>
  <si>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</si>
  <si>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</si>
  <si>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</si>
  <si>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</si>
  <si>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</si>
  <si>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</si>
  <si>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</si>
  <si>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</si>
  <si>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</si>
  <si>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</si>
  <si>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</si>
  <si>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</si>
  <si>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</si>
  <si>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</si>
  <si>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</si>
  <si>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</si>
  <si>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</si>
  <si>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</si>
  <si>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</si>
  <si>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</si>
  <si>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</si>
  <si>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</si>
  <si>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</si>
  <si>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</si>
  <si>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</si>
  <si>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</si>
  <si>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</si>
  <si>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</si>
  <si>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</si>
  <si>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</si>
  <si>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</si>
  <si>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</si>
  <si>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</si>
  <si>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</si>
  <si>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</si>
  <si>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</si>
  <si>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</si>
  <si>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</si>
  <si>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</si>
  <si>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</si>
  <si>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</si>
  <si>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</si>
  <si>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</si>
  <si>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</si>
  <si>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</si>
  <si>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</si>
  <si>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</si>
  <si>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</si>
  <si>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</si>
  <si>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</si>
  <si>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</si>
  <si>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</si>
  <si>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</si>
  <si>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</si>
  <si>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</si>
  <si>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</si>
  <si>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</si>
  <si>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</si>
  <si>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</si>
  <si>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</si>
  <si>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</si>
  <si>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</si>
  <si>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</si>
  <si>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</si>
  <si>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</si>
  <si>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</si>
  <si>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</si>
  <si>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</si>
  <si>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</si>
  <si>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</si>
  <si>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</si>
  <si>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</si>
  <si>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</si>
  <si>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</si>
  <si>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</si>
  <si>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</si>
  <si>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</si>
  <si>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</si>
  <si>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</si>
  <si>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</si>
  <si>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</si>
  <si>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</si>
  <si>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</si>
  <si>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</si>
  <si>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</si>
  <si>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</si>
  <si>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</si>
  <si>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</si>
  <si>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</si>
  <si>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</si>
  <si>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</si>
  <si>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</si>
  <si>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</si>
  <si>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</si>
  <si>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</si>
  <si>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</si>
  <si>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</si>
  <si>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</si>
  <si>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</si>
  <si>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</si>
  <si>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</si>
  <si>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</si>
  <si>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</si>
  <si>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</si>
  <si>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</si>
  <si>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</si>
  <si>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</si>
  <si>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</si>
  <si>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</si>
  <si>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</si>
  <si>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</si>
  <si>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</si>
  <si>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</si>
  <si>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</si>
  <si>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</si>
  <si>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</si>
  <si>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</si>
  <si>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</si>
  <si>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</si>
  <si>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</si>
  <si>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</si>
  <si>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</si>
  <si>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</si>
  <si>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</si>
  <si>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</si>
  <si>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</si>
  <si>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</si>
  <si>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</si>
  <si>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</si>
  <si>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</si>
  <si>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</si>
  <si>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</si>
  <si>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</si>
  <si>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</si>
  <si>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</si>
  <si>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</si>
  <si>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</si>
  <si>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</si>
  <si>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</si>
  <si>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</si>
  <si>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</si>
  <si>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</si>
  <si>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</si>
  <si>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</si>
  <si>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</si>
  <si>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</si>
  <si>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</si>
  <si>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</si>
  <si>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</si>
  <si>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</si>
  <si>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</si>
  <si>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</si>
  <si>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</si>
  <si>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</si>
  <si>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</si>
  <si>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</si>
  <si>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</si>
  <si>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</si>
  <si>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</si>
  <si>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</si>
  <si>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</si>
  <si>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</si>
  <si>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</si>
  <si>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</si>
  <si>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</si>
  <si>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</si>
  <si>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</si>
  <si>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</si>
  <si>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</si>
  <si>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</si>
  <si>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</si>
  <si>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</si>
  <si>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</si>
  <si>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</si>
  <si>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</si>
  <si>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</si>
  <si>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</si>
  <si>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</si>
  <si>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</si>
  <si>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</si>
  <si>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</si>
  <si>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</si>
  <si>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</si>
  <si>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</si>
  <si>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</si>
  <si>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</si>
  <si>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</si>
  <si>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</si>
  <si>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</si>
  <si>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</si>
  <si>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</si>
  <si>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</si>
  <si>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</si>
  <si>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</si>
  <si>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</si>
  <si>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</si>
  <si>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</si>
  <si>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</si>
  <si>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</si>
  <si>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</si>
  <si>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</si>
  <si>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</si>
  <si>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</si>
  <si>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</si>
  <si>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</si>
  <si>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</si>
  <si>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</si>
  <si>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</si>
  <si>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</si>
  <si>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</si>
  <si>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</si>
  <si>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</si>
  <si>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</si>
  <si>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</si>
  <si>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</si>
  <si>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</si>
  <si>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</si>
  <si>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</si>
  <si>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</si>
  <si>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</si>
  <si>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</si>
  <si>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</si>
  <si>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</si>
  <si>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</si>
  <si>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</si>
  <si>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</si>
  <si>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</si>
  <si>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</si>
  <si>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</si>
  <si>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</si>
  <si>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</si>
  <si>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</si>
  <si>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</si>
  <si>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</si>
  <si>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</si>
  <si>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</si>
  <si>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</si>
  <si>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</si>
  <si>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</si>
  <si>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</si>
  <si>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</si>
  <si>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</si>
  <si>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</si>
  <si>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</si>
  <si>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</si>
  <si>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</si>
  <si>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</si>
  <si>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</si>
  <si>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</si>
  <si>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</si>
  <si>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</si>
  <si>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</si>
  <si>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</si>
  <si>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</si>
  <si>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</si>
  <si>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</si>
  <si>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</si>
  <si>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</si>
  <si>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</si>
  <si>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</si>
  <si>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</si>
  <si>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</si>
  <si>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</si>
  <si>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</si>
  <si>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</si>
  <si>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</si>
  <si>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</si>
  <si>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</si>
  <si>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</si>
  <si>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</si>
  <si>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</si>
  <si>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</si>
  <si>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</si>
  <si>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</si>
  <si>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</si>
  <si>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</si>
  <si>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</si>
  <si>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</si>
  <si>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</si>
  <si>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</si>
  <si>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</si>
  <si>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</si>
  <si>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</si>
  <si>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</si>
  <si>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</si>
  <si>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</si>
  <si>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</si>
  <si>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</si>
  <si>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</si>
  <si>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</si>
  <si>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</si>
  <si>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</si>
  <si>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</si>
  <si>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</si>
  <si>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</si>
  <si>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</si>
  <si>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</si>
  <si>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</si>
  <si>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</si>
  <si>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</si>
  <si>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</si>
  <si>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</si>
  <si>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</si>
  <si>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</si>
  <si>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</si>
  <si>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</si>
  <si>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</si>
  <si>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</si>
  <si>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</si>
  <si>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</si>
  <si>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</si>
  <si>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</si>
  <si>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</si>
  <si>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</si>
  <si>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</si>
  <si>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</si>
  <si>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</si>
  <si>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</si>
  <si>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</si>
  <si>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</si>
  <si>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</si>
  <si>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</si>
  <si>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</si>
  <si>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</si>
  <si>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</si>
  <si>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</si>
  <si>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</si>
  <si>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</si>
  <si>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</si>
  <si>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</si>
  <si>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</si>
  <si>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</si>
  <si>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</si>
  <si>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</si>
  <si>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</si>
  <si>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</si>
  <si>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</si>
  <si>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</si>
  <si>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</si>
  <si>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</si>
  <si>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</si>
  <si>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</si>
  <si>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</si>
  <si>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</si>
  <si>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</si>
  <si>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</si>
  <si>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</si>
  <si>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</si>
  <si>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</si>
  <si>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</si>
  <si>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</si>
  <si>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</si>
  <si>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</si>
  <si>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</si>
  <si>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</si>
  <si>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</si>
  <si>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</si>
  <si>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</si>
  <si>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</si>
  <si>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</si>
  <si>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</si>
  <si>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</si>
  <si>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</si>
  <si>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</si>
  <si>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</si>
  <si>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</si>
  <si>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</si>
  <si>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</si>
  <si>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</si>
  <si>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</si>
  <si>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</si>
  <si>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</si>
  <si>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</si>
  <si>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</si>
  <si>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</si>
  <si>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</si>
  <si>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</si>
  <si>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</si>
  <si>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</si>
  <si>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</si>
  <si>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</si>
  <si>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</si>
  <si>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</si>
  <si>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</si>
  <si>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</si>
  <si>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</si>
  <si>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</si>
  <si>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</si>
  <si>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</si>
  <si>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</si>
  <si>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</si>
  <si>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</si>
  <si>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</si>
  <si>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</si>
  <si>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</si>
  <si>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</si>
  <si>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</si>
  <si>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</si>
  <si>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</si>
  <si>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</si>
  <si>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</si>
  <si>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</si>
  <si>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</si>
  <si>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</si>
  <si>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</si>
  <si>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</si>
  <si>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</si>
  <si>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</si>
  <si>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</si>
  <si>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</si>
  <si>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</si>
  <si>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</si>
  <si>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</si>
  <si>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</si>
  <si>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</si>
  <si>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</si>
  <si>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</si>
  <si>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</si>
  <si>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</si>
  <si>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</si>
  <si>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</si>
  <si>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</si>
  <si>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</si>
  <si>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</si>
  <si>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</si>
  <si>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</si>
  <si>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</si>
  <si>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</si>
  <si>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</si>
  <si>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</si>
  <si>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</si>
  <si>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</si>
  <si>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</si>
  <si>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</si>
  <si>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</si>
  <si>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</si>
  <si>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</si>
  <si>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</si>
  <si>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</si>
  <si>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</si>
  <si>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</si>
  <si>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</si>
  <si>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</si>
  <si>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</si>
  <si>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</si>
  <si>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</si>
  <si>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</si>
  <si>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</si>
  <si>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</si>
  <si>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</si>
  <si>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</si>
  <si>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</si>
  <si>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</si>
  <si>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</si>
  <si>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</si>
  <si>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</si>
  <si>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</si>
  <si>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</si>
  <si>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</si>
  <si>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</si>
  <si>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</si>
  <si>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</si>
  <si>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</si>
  <si>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</si>
  <si>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</si>
  <si>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</si>
  <si>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</si>
  <si>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</si>
  <si>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</si>
  <si>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</si>
  <si>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</si>
  <si>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</si>
  <si>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</si>
  <si>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</si>
  <si>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</si>
  <si>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</si>
  <si>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</si>
  <si>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</si>
  <si>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</si>
  <si>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</si>
  <si>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</si>
  <si>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</si>
  <si>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</si>
  <si>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</si>
  <si>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</si>
  <si>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</si>
  <si>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</si>
  <si>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</si>
  <si>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</si>
  <si>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</si>
  <si>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</si>
  <si>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</si>
  <si>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</si>
  <si>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</si>
  <si>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</si>
  <si>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</si>
  <si>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</si>
  <si>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</si>
  <si>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</si>
  <si>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</si>
  <si>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</si>
  <si>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</si>
  <si>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</si>
  <si>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</si>
  <si>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</si>
  <si>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</si>
  <si>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</si>
  <si>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</si>
  <si>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</si>
  <si>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</si>
  <si>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</si>
  <si>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</si>
  <si>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</si>
  <si>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</si>
  <si>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</si>
  <si>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</si>
  <si>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</si>
  <si>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</si>
  <si>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</si>
  <si>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</si>
  <si>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</si>
  <si>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</si>
  <si>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</si>
  <si>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</si>
  <si>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</si>
  <si>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</si>
  <si>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</si>
  <si>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</si>
  <si>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</si>
  <si>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</si>
  <si>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</si>
  <si>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</si>
  <si>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</si>
  <si>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</si>
  <si>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</si>
  <si>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</si>
  <si>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</si>
  <si>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</si>
  <si>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</si>
  <si>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</si>
  <si>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</si>
  <si>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</si>
  <si>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</si>
  <si>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</si>
  <si>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</si>
  <si>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</si>
  <si>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</si>
  <si>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</si>
  <si>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</si>
  <si>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</si>
  <si>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</si>
  <si>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</si>
  <si>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</si>
  <si>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</si>
  <si>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</si>
  <si>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</si>
  <si>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</si>
  <si>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</si>
  <si>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</si>
  <si>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</si>
  <si>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</si>
  <si>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</si>
  <si>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</si>
  <si>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</si>
  <si>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</si>
  <si>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</si>
  <si>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</si>
  <si>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</si>
  <si>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</si>
  <si>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</si>
  <si>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</si>
  <si>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</si>
  <si>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</si>
  <si>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</si>
  <si>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</si>
  <si>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</si>
  <si>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</si>
  <si>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</si>
  <si>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</si>
  <si>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</si>
  <si>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</si>
  <si>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</si>
  <si>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</si>
  <si>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</si>
  <si>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</si>
  <si>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</si>
  <si>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</si>
  <si>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</si>
  <si>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</si>
  <si>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</si>
  <si>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</si>
  <si>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</si>
  <si>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</si>
  <si>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</si>
  <si>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</si>
  <si>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</si>
  <si>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</si>
  <si>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</si>
  <si>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</si>
  <si>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</si>
  <si>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</si>
  <si>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</si>
  <si>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</si>
  <si>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</si>
  <si>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</si>
  <si>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</si>
  <si>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</si>
  <si>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</si>
  <si>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</si>
  <si>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</si>
  <si>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</si>
  <si>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</si>
  <si>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</si>
  <si>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</si>
  <si>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</si>
  <si>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</si>
  <si>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</si>
  <si>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</si>
  <si>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</si>
  <si>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</si>
  <si>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</si>
  <si>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</si>
  <si>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</si>
  <si>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</si>
  <si>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</si>
  <si>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</si>
  <si>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</si>
  <si>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</si>
  <si>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</si>
  <si>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</si>
  <si>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</si>
  <si>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</si>
  <si>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</si>
  <si>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</si>
  <si>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</si>
  <si>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</si>
  <si>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</si>
  <si>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</si>
  <si>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</si>
  <si>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</si>
  <si>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</si>
  <si>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</si>
  <si>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</si>
  <si>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</si>
  <si>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</si>
  <si>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</si>
  <si>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</si>
  <si>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</si>
  <si>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</si>
  <si>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</si>
  <si>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</si>
  <si>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</si>
  <si>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</si>
  <si>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</si>
  <si>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</si>
  <si>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</si>
  <si>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</si>
  <si>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</si>
  <si>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</si>
  <si>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</si>
  <si>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</si>
  <si>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</si>
  <si>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</si>
  <si>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</si>
  <si>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</si>
  <si>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</si>
  <si>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</si>
  <si>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</si>
  <si>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</si>
  <si>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</si>
  <si>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</si>
  <si>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</si>
  <si>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</si>
  <si>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</si>
  <si>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</si>
  <si>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</si>
  <si>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</si>
  <si>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</si>
  <si>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</si>
  <si>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</si>
  <si>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</si>
  <si>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</si>
  <si>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</si>
  <si>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</si>
  <si>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</si>
  <si>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</si>
  <si>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</si>
  <si>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</si>
  <si>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</si>
  <si>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</si>
  <si>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</si>
  <si>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</si>
  <si>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</si>
  <si>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</si>
  <si>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</si>
  <si>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</si>
  <si>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</si>
  <si>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</si>
  <si>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</si>
  <si>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</si>
  <si>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</si>
  <si>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</si>
  <si>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</si>
  <si>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</si>
  <si>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</si>
  <si>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</si>
  <si>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</si>
  <si>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</si>
  <si>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</si>
  <si>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</si>
  <si>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</si>
  <si>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</si>
  <si>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</si>
  <si>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</si>
  <si>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</si>
  <si>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</si>
  <si>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</si>
  <si>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</si>
  <si>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</si>
  <si>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</si>
  <si>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</si>
  <si>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</si>
  <si>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</si>
  <si>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</si>
  <si>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</si>
  <si>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</si>
  <si>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</si>
  <si>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</si>
  <si>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</si>
  <si>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</si>
  <si>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</si>
  <si>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</si>
  <si>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</si>
  <si>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</si>
  <si>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</si>
  <si>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</si>
  <si>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</si>
  <si>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</si>
  <si>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</si>
  <si>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</si>
  <si>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</si>
  <si>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</si>
  <si>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</si>
  <si>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</si>
  <si>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</si>
  <si>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</si>
  <si>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</si>
  <si>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</si>
  <si>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</si>
  <si>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</si>
  <si>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</si>
  <si>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</si>
  <si>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</si>
  <si>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</si>
  <si>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</si>
  <si>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</si>
  <si>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</si>
  <si>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</si>
  <si>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</si>
  <si>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</si>
  <si>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</si>
  <si>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</si>
  <si>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</si>
  <si>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</si>
  <si>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</si>
  <si>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</si>
  <si>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</si>
  <si>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</si>
  <si>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</si>
  <si>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</si>
  <si>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</si>
  <si>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</si>
  <si>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</si>
  <si>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</si>
  <si>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</si>
  <si>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</si>
  <si>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</si>
  <si>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</si>
  <si>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</si>
  <si>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</si>
  <si>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</si>
  <si>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</si>
  <si>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</si>
  <si>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</si>
  <si>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</si>
  <si>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</si>
  <si>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</si>
  <si>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</si>
  <si>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</si>
  <si>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</si>
  <si>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</si>
  <si>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</si>
  <si>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</si>
  <si>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</si>
  <si>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</si>
  <si>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</si>
  <si>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</si>
  <si>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</si>
  <si>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</si>
  <si>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</si>
  <si>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</si>
  <si>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</si>
  <si>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</si>
  <si>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</si>
  <si>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</si>
  <si>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</si>
  <si>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</si>
  <si>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</si>
  <si>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</si>
  <si>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</si>
  <si>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</si>
  <si>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</si>
  <si>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</si>
  <si>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</si>
  <si>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</si>
  <si>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</si>
  <si>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</si>
  <si>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</si>
  <si>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</si>
  <si>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</si>
  <si>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</si>
  <si>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</si>
  <si>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</si>
  <si>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</si>
  <si>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</si>
  <si>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</si>
  <si>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</si>
  <si>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</si>
  <si>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</si>
  <si>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</si>
  <si>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</si>
  <si>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</si>
  <si>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</si>
  <si>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</si>
  <si>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</si>
  <si>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</si>
  <si>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</si>
  <si>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</si>
  <si>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</si>
  <si>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</si>
  <si>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</si>
  <si>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</si>
  <si>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</si>
  <si>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</si>
  <si>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</si>
  <si>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</si>
  <si>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</si>
  <si>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</si>
  <si>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</si>
  <si>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</si>
  <si>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</si>
  <si>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</si>
  <si>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</si>
  <si>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</si>
  <si>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</si>
  <si>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</si>
  <si>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</si>
  <si>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</si>
  <si>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</si>
  <si>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</si>
  <si>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</si>
  <si>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</si>
  <si>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</si>
  <si>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</si>
  <si>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</si>
  <si>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</si>
  <si>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</si>
  <si>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</si>
  <si>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</si>
  <si>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</si>
  <si>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</si>
  <si>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</si>
  <si>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</si>
  <si>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</si>
  <si>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</si>
  <si>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</si>
  <si>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</si>
  <si>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</si>
  <si>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</si>
  <si>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</si>
  <si>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</si>
  <si>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</si>
  <si>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</si>
  <si>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</si>
  <si>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</si>
  <si>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</si>
  <si>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</si>
  <si>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</si>
  <si>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</si>
  <si>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</si>
  <si>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</si>
  <si>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</si>
  <si>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</si>
  <si>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</si>
  <si>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</si>
  <si>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</si>
  <si>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</si>
  <si>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</si>
  <si>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</si>
  <si>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</si>
  <si>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</si>
  <si>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</si>
  <si>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</si>
  <si>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</si>
  <si>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</si>
  <si>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</si>
  <si>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</si>
  <si>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</si>
  <si>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</si>
  <si>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</si>
  <si>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</si>
  <si>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</si>
  <si>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</si>
  <si>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</si>
  <si>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</si>
  <si>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</si>
  <si>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</si>
  <si>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</si>
  <si>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</si>
  <si>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</si>
  <si>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</si>
  <si>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</si>
  <si>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</si>
  <si>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</si>
  <si>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</si>
  <si>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</si>
  <si>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</si>
  <si>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</si>
  <si>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</si>
  <si>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</si>
  <si>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</si>
  <si>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</si>
  <si>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</si>
  <si>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</si>
  <si>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</si>
  <si>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</si>
  <si>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</si>
  <si>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</si>
  <si>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</si>
  <si>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</si>
  <si>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</si>
  <si>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</si>
  <si>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</si>
  <si>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</si>
  <si>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</si>
  <si>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</si>
  <si>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</si>
  <si>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</si>
  <si>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</si>
  <si>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</si>
  <si>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</si>
  <si>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</si>
  <si>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</si>
  <si>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</si>
  <si>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</si>
  <si>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</si>
  <si>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</si>
  <si>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</si>
  <si>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</si>
  <si>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</si>
  <si>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</si>
  <si>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</si>
  <si>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</si>
  <si>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</si>
  <si>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</si>
  <si>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</si>
  <si>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</si>
  <si>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</si>
  <si>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</si>
  <si>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</si>
  <si>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</si>
  <si>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</si>
  <si>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</si>
  <si>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</si>
  <si>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</si>
  <si>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</si>
  <si>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</si>
  <si>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</si>
  <si>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</si>
  <si>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</si>
  <si>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</si>
  <si>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</si>
  <si>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</si>
  <si>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</si>
  <si>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</si>
  <si>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</si>
  <si>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</si>
  <si>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</si>
  <si>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</si>
  <si>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</si>
  <si>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</si>
  <si>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</si>
  <si>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</si>
  <si>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</si>
  <si>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</si>
  <si>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</si>
  <si>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</si>
  <si>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</si>
  <si>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</si>
  <si>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</si>
  <si>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</si>
  <si>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</si>
  <si>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</si>
  <si>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</si>
  <si>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</si>
  <si>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</si>
  <si>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</si>
  <si>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</si>
  <si>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</si>
  <si>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</si>
  <si>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</si>
  <si>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</si>
  <si>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</si>
  <si>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</si>
  <si>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</si>
  <si>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</si>
  <si>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</si>
  <si>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</si>
  <si>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</si>
  <si>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</si>
  <si>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</si>
  <si>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</si>
  <si>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</si>
  <si>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</si>
  <si>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</si>
  <si>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</si>
  <si>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</si>
  <si>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</si>
  <si>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</si>
  <si>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</si>
  <si>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</si>
  <si>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</si>
  <si>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</si>
  <si>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</si>
  <si>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</si>
  <si>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</si>
  <si>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</si>
  <si>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</si>
  <si>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</si>
  <si>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</si>
  <si>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</si>
  <si>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</si>
  <si>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</si>
  <si>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</si>
  <si>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</si>
  <si>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</si>
  <si>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</si>
  <si>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</si>
  <si>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</si>
  <si>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</si>
  <si>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</si>
  <si>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</si>
  <si>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</si>
  <si>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</si>
  <si>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</si>
  <si>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</si>
  <si>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</si>
  <si>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</si>
  <si>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</si>
  <si>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</si>
  <si>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</si>
  <si>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</si>
  <si>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</si>
  <si>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</si>
  <si>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</si>
  <si>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</si>
  <si>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</si>
  <si>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</si>
  <si>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</si>
  <si>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</si>
  <si>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</si>
  <si>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</si>
  <si>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</si>
  <si>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</si>
  <si>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</si>
  <si>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</si>
  <si>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</si>
  <si>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</si>
  <si>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</si>
  <si>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</si>
  <si>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</si>
  <si>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</si>
  <si>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</si>
  <si>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</si>
  <si>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</si>
  <si>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</si>
  <si>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</si>
  <si>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</si>
  <si>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</si>
  <si>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</si>
  <si>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</si>
  <si>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</si>
  <si>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</si>
  <si>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</si>
  <si>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</si>
  <si>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</si>
  <si>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</si>
  <si>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</si>
  <si>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</si>
  <si>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</si>
  <si>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</si>
  <si>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</si>
  <si>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</si>
  <si>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</si>
  <si>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</si>
  <si>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</si>
  <si>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</si>
  <si>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</si>
  <si>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</si>
  <si>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</si>
  <si>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</si>
  <si>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</si>
  <si>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</si>
  <si>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</si>
  <si>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</si>
  <si>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</si>
  <si>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</si>
  <si>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</si>
  <si>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</si>
  <si>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</si>
  <si>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</si>
  <si>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</si>
  <si>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</si>
  <si>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</si>
  <si>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</si>
  <si>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</si>
  <si>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</si>
  <si>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</si>
  <si>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</si>
  <si>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</si>
  <si>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</si>
  <si>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</si>
  <si>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</si>
  <si>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</si>
  <si>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</si>
  <si>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</si>
  <si>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</si>
  <si>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</si>
  <si>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</si>
  <si>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</si>
  <si>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</si>
  <si>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</si>
  <si>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</si>
  <si>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</si>
  <si>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</si>
  <si>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</si>
  <si>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</si>
  <si>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</si>
  <si>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</si>
  <si>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</si>
  <si>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</si>
  <si>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</si>
  <si>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</si>
  <si>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</si>
  <si>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</si>
  <si>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</si>
  <si>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</si>
  <si>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</si>
  <si>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</si>
  <si>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</si>
  <si>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</si>
  <si>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</si>
  <si>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</si>
  <si>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</si>
  <si>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</si>
  <si>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</si>
  <si>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</si>
  <si>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</si>
  <si>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</si>
  <si>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</si>
  <si>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</si>
  <si>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</si>
  <si>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</si>
  <si>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</si>
  <si>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</si>
  <si>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</si>
  <si>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</si>
  <si>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</si>
  <si>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</si>
  <si>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</si>
  <si>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</si>
  <si>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</si>
  <si>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</si>
  <si>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</si>
  <si>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</si>
  <si>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</si>
  <si>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</si>
  <si>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</si>
  <si>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</si>
  <si>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</si>
  <si>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</si>
  <si>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</si>
  <si>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</si>
  <si>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</si>
  <si>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</si>
  <si>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</si>
  <si>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</si>
  <si>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</si>
  <si>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</si>
  <si>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</si>
  <si>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</si>
  <si>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</si>
  <si>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</si>
  <si>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</si>
  <si>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</si>
  <si>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</si>
  <si>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</si>
  <si>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</si>
  <si>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</si>
  <si>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</si>
  <si>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</si>
  <si>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</si>
  <si>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</si>
  <si>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</si>
  <si>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</si>
  <si>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</si>
  <si>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</si>
  <si>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</si>
  <si>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</si>
  <si>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</si>
  <si>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</si>
  <si>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</si>
  <si>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</si>
  <si>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</si>
  <si>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</si>
  <si>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</si>
  <si>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</si>
  <si>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</si>
  <si>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</si>
  <si>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</si>
  <si>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</si>
  <si>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</si>
  <si>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</si>
  <si>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</si>
  <si>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</si>
  <si>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</si>
  <si>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</si>
  <si>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</si>
  <si>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</si>
  <si>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</si>
  <si>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</si>
  <si>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</si>
  <si>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</si>
  <si>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</si>
  <si>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</si>
  <si>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</si>
  <si>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</si>
  <si>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</si>
  <si>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</si>
  <si>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</si>
  <si>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</si>
  <si>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</si>
  <si>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</si>
  <si>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</si>
  <si>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</si>
  <si>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</si>
  <si>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</si>
  <si>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</si>
  <si>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</si>
  <si>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</si>
  <si>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</si>
  <si>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</si>
  <si>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</si>
  <si>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</si>
  <si>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</si>
  <si>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</si>
  <si>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</si>
  <si>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</si>
  <si>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</si>
  <si>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</si>
  <si>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</si>
  <si>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</si>
  <si>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</si>
  <si>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</si>
  <si>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</si>
  <si>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</si>
  <si>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</si>
  <si>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</si>
  <si>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</si>
  <si>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</si>
  <si>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</si>
  <si>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</si>
  <si>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</si>
  <si>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</si>
  <si>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</si>
  <si>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</si>
  <si>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</si>
  <si>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</si>
  <si>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</si>
  <si>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</si>
  <si>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</si>
  <si>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</si>
  <si>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</si>
  <si>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</si>
  <si>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</si>
  <si>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</si>
  <si>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</si>
  <si>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</si>
  <si>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</si>
  <si>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</si>
  <si>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</si>
  <si>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</si>
  <si>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</si>
  <si>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</si>
  <si>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</si>
  <si>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</si>
  <si>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</si>
  <si>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</si>
  <si>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</si>
  <si>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</si>
  <si>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</si>
  <si>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</si>
  <si>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</si>
  <si>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</si>
  <si>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</si>
  <si>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</si>
  <si>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</si>
  <si>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</si>
  <si>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</si>
  <si>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</si>
  <si>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</si>
  <si>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</si>
  <si>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</si>
  <si>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</si>
  <si>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</si>
  <si>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</si>
  <si>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</si>
  <si>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</si>
  <si>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</si>
  <si>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</si>
  <si>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</si>
  <si>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</si>
  <si>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</si>
  <si>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</si>
  <si>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</si>
  <si>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</si>
  <si>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</si>
  <si>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</si>
  <si>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</si>
  <si>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</si>
  <si>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</si>
  <si>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</si>
  <si>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</si>
  <si>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</si>
  <si>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</si>
  <si>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</si>
  <si>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</si>
  <si>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</si>
  <si>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</si>
  <si>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</si>
  <si>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</si>
  <si>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</si>
  <si>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</si>
  <si>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</si>
  <si>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</si>
  <si>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</si>
  <si>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</si>
  <si>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</si>
  <si>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</si>
  <si>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</si>
  <si>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</si>
  <si>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</si>
  <si>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</si>
  <si>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</si>
  <si>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</si>
  <si>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</si>
  <si>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</si>
  <si>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</si>
  <si>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</si>
  <si>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</si>
  <si>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</si>
  <si>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</si>
  <si>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</si>
  <si>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</si>
  <si>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</si>
  <si>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</si>
  <si>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</si>
  <si>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</si>
  <si>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</si>
  <si>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</si>
  <si>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</si>
  <si>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</si>
  <si>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</si>
  <si>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</si>
  <si>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</si>
  <si>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</si>
  <si>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</si>
  <si>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</si>
  <si>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</si>
  <si>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</si>
  <si>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</si>
  <si>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</si>
  <si>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</si>
  <si>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</si>
  <si>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</si>
  <si>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</si>
  <si>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</si>
  <si>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</si>
  <si>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</si>
  <si>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</si>
  <si>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</si>
  <si>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</si>
  <si>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</si>
  <si>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</si>
  <si>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</si>
  <si>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</si>
  <si>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</si>
  <si>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</si>
  <si>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</si>
  <si>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</si>
  <si>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</si>
  <si>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</si>
  <si>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</si>
  <si>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</si>
  <si>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</si>
  <si>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</si>
  <si>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</si>
  <si>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</si>
  <si>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</si>
  <si>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</si>
  <si>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</si>
  <si>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</si>
  <si>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</si>
  <si>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</si>
  <si>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</si>
  <si>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</si>
  <si>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</si>
  <si>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</si>
  <si>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</si>
  <si>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</si>
  <si>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</si>
  <si>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</si>
  <si>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</si>
  <si>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</si>
  <si>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</si>
  <si>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</si>
  <si>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</si>
  <si>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</si>
  <si>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</si>
  <si>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</si>
  <si>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</si>
  <si>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</si>
  <si>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</si>
  <si>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</si>
  <si>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</si>
  <si>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</si>
  <si>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</si>
  <si>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</si>
  <si>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</si>
  <si>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</si>
  <si>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</si>
  <si>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</si>
  <si>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</si>
  <si>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</si>
  <si>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</si>
  <si>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</si>
  <si>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</si>
  <si>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</si>
  <si>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</si>
  <si>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</si>
  <si>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</si>
  <si>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</si>
  <si>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</si>
  <si>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</si>
  <si>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</si>
  <si>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</si>
  <si>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</si>
  <si>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</si>
  <si>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</si>
  <si>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</si>
  <si>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</si>
  <si>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</si>
  <si>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</si>
  <si>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</si>
  <si>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</si>
  <si>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</si>
  <si>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</si>
  <si>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</si>
  <si>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</si>
  <si>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</si>
  <si>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</si>
  <si>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</si>
  <si>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</si>
  <si>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</si>
  <si>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</si>
  <si>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</si>
  <si>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</si>
  <si>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</si>
  <si>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</si>
  <si>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</si>
  <si>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</si>
  <si>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</si>
  <si>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</si>
  <si>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</si>
  <si>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</si>
  <si>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</si>
  <si>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</si>
  <si>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</si>
  <si>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</si>
  <si>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</si>
  <si>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</si>
  <si>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</si>
  <si>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</si>
  <si>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</si>
  <si>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</si>
  <si>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</si>
  <si>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</si>
  <si>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</si>
  <si>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</si>
  <si>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</si>
  <si>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</si>
  <si>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</si>
  <si>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</si>
  <si>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</si>
  <si>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</si>
  <si>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</si>
  <si>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</si>
  <si>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</si>
  <si>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</si>
  <si>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</si>
  <si>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</si>
  <si>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</si>
  <si>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</si>
  <si>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</si>
  <si>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</si>
  <si>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</si>
  <si>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</si>
  <si>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</si>
  <si>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</si>
  <si>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</si>
  <si>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</si>
  <si>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</si>
  <si>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</si>
  <si>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</si>
  <si>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</si>
  <si>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</si>
  <si>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</si>
  <si>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</si>
  <si>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</si>
  <si>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</si>
  <si>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</si>
  <si>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</si>
  <si>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</si>
  <si>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</si>
  <si>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</si>
  <si>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</si>
  <si>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</si>
  <si>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</si>
  <si>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</si>
  <si>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</si>
  <si>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</si>
  <si>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</si>
  <si>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</si>
  <si>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</si>
  <si>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</si>
  <si>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</si>
  <si>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</si>
  <si>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</si>
  <si>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</si>
  <si>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</si>
  <si>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</si>
  <si>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</si>
  <si>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</si>
  <si>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</si>
  <si>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</si>
  <si>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</si>
  <si>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</si>
  <si>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</si>
  <si>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</si>
  <si>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</si>
  <si>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</si>
  <si>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</si>
  <si>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</si>
  <si>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</si>
  <si>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</si>
  <si>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</si>
  <si>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</si>
  <si>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</si>
  <si>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</si>
  <si>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</si>
  <si>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</si>
  <si>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</si>
  <si>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</si>
  <si>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</si>
  <si>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</si>
  <si>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</si>
  <si>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</si>
  <si>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</si>
  <si>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</si>
  <si>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</si>
  <si>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</si>
  <si>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</si>
  <si>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</si>
  <si>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</si>
  <si>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</si>
  <si>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</si>
  <si>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</si>
  <si>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</si>
  <si>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</si>
  <si>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</si>
  <si>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</si>
  <si>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</si>
  <si>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</si>
  <si>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</si>
  <si>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</si>
  <si>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</si>
  <si>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</si>
  <si>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</si>
  <si>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</si>
  <si>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</si>
  <si>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</si>
  <si>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</si>
  <si>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</si>
  <si>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</si>
  <si>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</si>
  <si>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</si>
  <si>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</si>
  <si>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</si>
  <si>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</si>
  <si>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</si>
  <si>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</si>
  <si>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</si>
  <si>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</si>
  <si>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</si>
  <si>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</si>
  <si>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</si>
  <si>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</si>
  <si>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</si>
  <si>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</si>
  <si>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</si>
  <si>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</si>
  <si>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</si>
  <si>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</si>
  <si>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</si>
  <si>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</si>
  <si>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</si>
  <si>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</si>
  <si>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</si>
  <si>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</si>
  <si>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</si>
  <si>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</si>
  <si>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</si>
  <si>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</si>
  <si>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</si>
  <si>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</si>
  <si>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</si>
  <si>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</si>
  <si>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</si>
  <si>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</si>
  <si>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</si>
  <si>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</si>
  <si>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</si>
  <si>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</si>
  <si>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</si>
  <si>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</si>
  <si>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</si>
  <si>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</si>
  <si>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</si>
  <si>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</si>
  <si>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</si>
  <si>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</si>
  <si>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</si>
  <si>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</si>
  <si>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</si>
  <si>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</si>
  <si>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</si>
  <si>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</si>
  <si>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</si>
  <si>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</si>
  <si>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</si>
  <si>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</si>
  <si>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</si>
  <si>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</si>
  <si>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</si>
  <si>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</si>
  <si>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</si>
  <si>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</si>
  <si>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</si>
  <si>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</si>
  <si>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</si>
  <si>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</si>
  <si>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</si>
  <si>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</si>
  <si>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</si>
  <si>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</si>
  <si>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</si>
  <si>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</si>
  <si>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</si>
  <si>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</si>
  <si>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</si>
  <si>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</si>
  <si>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</si>
  <si>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</si>
  <si>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</si>
  <si>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</si>
  <si>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</si>
  <si>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</si>
  <si>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</si>
  <si>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</si>
  <si>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</si>
  <si>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</si>
  <si>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</si>
  <si>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</si>
  <si>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</si>
  <si>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</si>
  <si>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</si>
  <si>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</si>
  <si>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</si>
  <si>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</si>
  <si>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</si>
  <si>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</si>
  <si>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</si>
  <si>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</si>
  <si>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</si>
  <si>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</si>
  <si>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</si>
  <si>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</si>
  <si>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</si>
  <si>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</si>
  <si>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</si>
  <si>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</si>
  <si>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</si>
  <si>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</si>
  <si>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</si>
  <si>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</si>
  <si>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</si>
  <si>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</si>
  <si>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</si>
  <si>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</si>
  <si>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</si>
  <si>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</si>
  <si>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</si>
  <si>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</si>
  <si>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</si>
  <si>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</si>
  <si>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</si>
  <si>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</si>
  <si>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</si>
  <si>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</si>
  <si>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</si>
  <si>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</si>
  <si>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</si>
  <si>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</si>
  <si>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</si>
  <si>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</si>
  <si>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</si>
  <si>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</si>
  <si>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</si>
  <si>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</si>
  <si>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</si>
  <si>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</si>
  <si>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</si>
  <si>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</si>
  <si>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</si>
  <si>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</si>
  <si>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</si>
  <si>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</si>
  <si>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</si>
  <si>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</si>
  <si>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</si>
  <si>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</si>
  <si>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</si>
  <si>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</si>
  <si>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</si>
  <si>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</si>
  <si>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</si>
  <si>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</si>
  <si>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</si>
  <si>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</si>
  <si>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</si>
  <si>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</si>
  <si>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</si>
  <si>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</si>
  <si>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</si>
  <si>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</si>
  <si>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</si>
  <si>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</si>
  <si>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</si>
  <si>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</si>
  <si>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</si>
  <si>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</si>
  <si>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</si>
  <si>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</si>
  <si>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</si>
  <si>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</si>
  <si>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</si>
  <si>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</si>
  <si>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</si>
  <si>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</si>
  <si>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</si>
  <si>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</si>
  <si>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</si>
  <si>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</si>
  <si>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</si>
  <si>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</si>
  <si>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</si>
  <si>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</si>
  <si>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</si>
  <si>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</si>
  <si>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</si>
  <si>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</si>
  <si>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</si>
  <si>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</si>
  <si>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</si>
  <si>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</si>
  <si>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</si>
  <si>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</si>
  <si>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</si>
  <si>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</si>
  <si>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</si>
  <si>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</si>
  <si>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</si>
  <si>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</si>
  <si>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</si>
  <si>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</si>
  <si>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</si>
  <si>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</si>
  <si>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</si>
  <si>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</si>
  <si>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</si>
  <si>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</si>
  <si>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</si>
  <si>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</si>
  <si>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</si>
  <si>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</si>
  <si>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</si>
  <si>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</si>
  <si>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</si>
  <si>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</si>
  <si>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</si>
  <si>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</si>
  <si>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</si>
  <si>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</si>
  <si>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</si>
  <si>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</si>
  <si>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</si>
  <si>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</si>
  <si>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</si>
  <si>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</si>
  <si>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</si>
  <si>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</si>
  <si>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</si>
  <si>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</si>
  <si>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</si>
  <si>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</si>
  <si>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</si>
  <si>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</si>
  <si>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</si>
  <si>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</si>
  <si>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</si>
  <si>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</si>
  <si>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</si>
  <si>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</si>
  <si>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</si>
  <si>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</si>
  <si>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</si>
  <si>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</si>
  <si>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</si>
  <si>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</si>
  <si>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</si>
  <si>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</si>
  <si>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</si>
  <si>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</si>
  <si>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</si>
  <si>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</si>
  <si>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</si>
  <si>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</si>
  <si>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</si>
  <si>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</si>
  <si>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</si>
  <si>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</si>
  <si>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</si>
  <si>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</si>
  <si>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</si>
  <si>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</si>
  <si>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</si>
  <si>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</si>
  <si>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</si>
  <si>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</si>
  <si>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</si>
  <si>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</si>
  <si>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</si>
  <si>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</si>
  <si>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</si>
  <si>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</si>
  <si>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</si>
  <si>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</si>
  <si>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</si>
  <si>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</si>
  <si>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</si>
  <si>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</si>
  <si>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</si>
  <si>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</si>
  <si>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</si>
  <si>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</si>
  <si>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</si>
  <si>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</si>
  <si>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</si>
  <si>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</si>
  <si>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</si>
  <si>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</si>
  <si>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</si>
  <si>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</si>
  <si>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</si>
  <si>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</si>
  <si>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</si>
  <si>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</si>
  <si>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</si>
  <si>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</si>
  <si>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</si>
  <si>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</si>
  <si>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</si>
  <si>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</si>
  <si>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</si>
  <si>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</si>
  <si>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</si>
  <si>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</si>
  <si>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</si>
  <si>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</si>
  <si>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</si>
  <si>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</si>
  <si>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</si>
  <si>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</si>
  <si>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</si>
  <si>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</si>
  <si>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</si>
  <si>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</si>
  <si>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</si>
  <si>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</si>
  <si>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</si>
  <si>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</si>
  <si>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</si>
  <si>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</si>
  <si>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</si>
  <si>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</si>
  <si>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</si>
  <si>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</si>
  <si>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</si>
  <si>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</si>
  <si>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</si>
  <si>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</si>
  <si>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</si>
  <si>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</si>
  <si>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</si>
  <si>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</si>
  <si>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</si>
  <si>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</si>
  <si>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</si>
  <si>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</si>
  <si>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</si>
  <si>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</si>
  <si>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</si>
  <si>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</si>
  <si>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</si>
  <si>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</si>
  <si>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</si>
  <si>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</si>
  <si>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</si>
  <si>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</si>
  <si>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</si>
  <si>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</si>
  <si>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</si>
  <si>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</si>
  <si>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</si>
  <si>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</si>
  <si>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</si>
  <si>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</si>
  <si>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</si>
  <si>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</si>
  <si>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</si>
  <si>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</si>
  <si>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</si>
  <si>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</si>
  <si>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</si>
  <si>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</si>
  <si>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</si>
  <si>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</si>
  <si>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</si>
  <si>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</si>
  <si>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</si>
  <si>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</si>
  <si>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</si>
  <si>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</si>
  <si>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</si>
  <si>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</si>
  <si>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</si>
  <si>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</si>
  <si>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</si>
  <si>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</si>
  <si>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</si>
  <si>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</si>
  <si>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</si>
  <si>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</si>
  <si>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</si>
  <si>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</si>
  <si>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</si>
  <si>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</si>
  <si>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</si>
  <si>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</si>
  <si>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</si>
  <si>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</si>
  <si>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</si>
  <si>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</si>
  <si>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</si>
  <si>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</si>
  <si>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</si>
  <si>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</si>
  <si>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</si>
  <si>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</si>
  <si>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</si>
  <si>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</si>
  <si>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</si>
  <si>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</si>
  <si>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</si>
  <si>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</si>
  <si>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</si>
  <si>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</si>
  <si>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</si>
  <si>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</si>
  <si>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</si>
  <si>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</si>
  <si>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</si>
  <si>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</si>
  <si>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</si>
  <si>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</si>
  <si>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</si>
  <si>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</si>
  <si>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</si>
  <si>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</si>
  <si>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</si>
  <si>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</si>
  <si>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</si>
  <si>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</si>
  <si>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</si>
  <si>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</si>
  <si>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</si>
  <si>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</si>
  <si>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</si>
  <si>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</si>
  <si>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</si>
  <si>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</si>
  <si>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</si>
  <si>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</si>
  <si>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</si>
  <si>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</si>
  <si>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</si>
  <si>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</si>
  <si>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</si>
  <si>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</si>
  <si>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</si>
  <si>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</si>
  <si>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</si>
  <si>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</si>
  <si>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</si>
  <si>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</si>
  <si>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</si>
  <si>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</si>
  <si>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</si>
  <si>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</si>
  <si>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</si>
  <si>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</si>
  <si>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</si>
  <si>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</si>
  <si>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</si>
  <si>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</si>
  <si>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</si>
  <si>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</si>
  <si>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</si>
  <si>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</si>
  <si>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</si>
  <si>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</si>
  <si>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</si>
  <si>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</si>
  <si>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</si>
  <si>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</si>
  <si>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</si>
  <si>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</si>
  <si>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</si>
  <si>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</si>
  <si>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</si>
  <si>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</si>
  <si>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</si>
  <si>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</si>
  <si>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</si>
  <si>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</si>
  <si>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</si>
  <si>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</si>
  <si>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</si>
  <si>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</si>
  <si>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</si>
  <si>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</si>
  <si>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</si>
  <si>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</si>
  <si>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</si>
  <si>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</si>
  <si>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</si>
  <si>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</si>
  <si>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</si>
  <si>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</si>
  <si>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</si>
  <si>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</si>
  <si>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</si>
  <si>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</si>
  <si>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</si>
  <si>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</si>
  <si>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</si>
  <si>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</si>
  <si>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</si>
  <si>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</si>
  <si>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</si>
  <si>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</si>
  <si>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</si>
  <si>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</si>
  <si>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</si>
  <si>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</si>
  <si>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</si>
  <si>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</si>
  <si>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</si>
  <si>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</si>
  <si>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</si>
  <si>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</si>
  <si>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</si>
  <si>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</si>
  <si>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</si>
  <si>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</si>
  <si>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</si>
  <si>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</si>
  <si>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</si>
  <si>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</si>
  <si>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</si>
  <si>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</si>
  <si>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</si>
  <si>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</si>
  <si>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</si>
  <si>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</si>
  <si>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</si>
  <si>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</si>
  <si>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</si>
  <si>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</si>
  <si>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</si>
  <si>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</si>
  <si>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</si>
  <si>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</si>
  <si>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</si>
  <si>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</si>
  <si>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</si>
  <si>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</si>
  <si>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</si>
  <si>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</si>
  <si>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</si>
  <si>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</si>
  <si>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</si>
  <si>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</si>
  <si>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</si>
  <si>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</si>
  <si>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</si>
  <si>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</si>
  <si>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</si>
  <si>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</si>
  <si>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</si>
  <si>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</si>
  <si>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</si>
  <si>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</si>
  <si>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</si>
  <si>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</si>
  <si>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</si>
  <si>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</si>
  <si>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</si>
  <si>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</si>
  <si>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</si>
  <si>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</si>
  <si>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</si>
  <si>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</si>
  <si>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</si>
  <si>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</si>
  <si>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</si>
  <si>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</si>
  <si>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</si>
  <si>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</si>
  <si>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</si>
  <si>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</si>
  <si>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</si>
  <si>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</si>
  <si>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</si>
  <si>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</si>
  <si>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</si>
  <si>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</si>
  <si>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</si>
  <si>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</si>
  <si>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</si>
  <si>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</si>
  <si>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</si>
  <si>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</si>
  <si>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</si>
  <si>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</si>
  <si>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</si>
  <si>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</si>
  <si>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</si>
  <si>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</si>
  <si>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</si>
  <si>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</si>
  <si>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</si>
  <si>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</si>
  <si>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</si>
  <si>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</si>
  <si>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</si>
  <si>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</si>
  <si>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</si>
  <si>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</si>
  <si>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</si>
  <si>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</si>
  <si>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</si>
  <si>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</si>
  <si>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</si>
  <si>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</si>
  <si>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</si>
  <si>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</si>
  <si>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</si>
  <si>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</si>
  <si>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</si>
  <si>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</si>
  <si>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</si>
  <si>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</si>
  <si>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</si>
  <si>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</si>
  <si>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</si>
  <si>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</si>
  <si>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</si>
  <si>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</si>
  <si>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</si>
  <si>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</si>
  <si>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</si>
  <si>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</si>
  <si>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</si>
  <si>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</si>
  <si>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</si>
  <si>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</si>
  <si>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</si>
  <si>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</si>
  <si>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</si>
  <si>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</si>
  <si>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</si>
  <si>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</si>
  <si>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</si>
  <si>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</si>
  <si>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</si>
  <si>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</si>
  <si>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</si>
  <si>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</si>
  <si>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</si>
  <si>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</si>
  <si>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</si>
  <si>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</si>
  <si>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</si>
  <si>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</si>
  <si>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</si>
  <si>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</si>
  <si>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</si>
  <si>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</si>
  <si>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</si>
  <si>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</si>
  <si>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</si>
  <si>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</si>
  <si>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</si>
  <si>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</si>
  <si>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</si>
  <si>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</si>
  <si>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</si>
  <si>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</si>
  <si>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</si>
  <si>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</si>
  <si>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</si>
  <si>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</si>
  <si>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</si>
  <si>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</si>
  <si>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</si>
  <si>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</si>
  <si>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</si>
  <si>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</si>
  <si>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</si>
  <si>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</si>
  <si>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</si>
  <si>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</si>
  <si>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</si>
  <si>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</si>
  <si>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</si>
  <si>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</si>
  <si>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</si>
  <si>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</si>
  <si>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</si>
  <si>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</si>
  <si>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</si>
  <si>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</si>
  <si>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</si>
  <si>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</si>
  <si>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</si>
  <si>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</si>
  <si>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</si>
  <si>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</si>
  <si>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</si>
  <si>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</si>
  <si>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</si>
  <si>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</si>
  <si>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</si>
  <si>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</si>
  <si>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</si>
  <si>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</si>
  <si>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</si>
  <si>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</si>
  <si>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</si>
  <si>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</si>
  <si>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</si>
  <si>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</si>
  <si>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</si>
  <si>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</si>
  <si>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</si>
  <si>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</si>
  <si>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</si>
  <si>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</si>
  <si>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</si>
  <si>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</si>
  <si>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</si>
  <si>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</si>
  <si>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</si>
  <si>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</si>
  <si>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</si>
  <si>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</si>
  <si>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</si>
  <si>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</si>
  <si>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</si>
  <si>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</si>
  <si>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</si>
  <si>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</si>
  <si>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</si>
  <si>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</si>
  <si>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</si>
  <si>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</si>
  <si>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</si>
  <si>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</si>
  <si>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</si>
  <si>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</si>
  <si>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</si>
  <si>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</si>
  <si>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</si>
  <si>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</si>
  <si>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</si>
  <si>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</si>
  <si>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</si>
  <si>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</si>
  <si>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</si>
  <si>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</si>
  <si>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</si>
  <si>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</si>
  <si>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</si>
  <si>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</si>
  <si>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</si>
  <si>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</si>
  <si>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</si>
  <si>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</si>
  <si>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</si>
  <si>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</si>
  <si>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</si>
  <si>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</si>
  <si>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</si>
  <si>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</si>
  <si>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</si>
  <si>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</si>
  <si>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</si>
  <si>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</si>
  <si>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</si>
  <si>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</si>
  <si>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</si>
  <si>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</si>
  <si>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</si>
  <si>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</si>
  <si>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</si>
  <si>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</si>
  <si>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</si>
  <si>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</si>
  <si>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</si>
  <si>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</si>
  <si>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</si>
  <si>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</si>
  <si>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</si>
  <si>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</si>
  <si>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</si>
  <si>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</si>
  <si>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</si>
  <si>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</si>
  <si>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</si>
  <si>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</si>
  <si>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</si>
  <si>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</si>
  <si>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</si>
  <si>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</si>
  <si>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</si>
  <si>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</si>
  <si>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</si>
  <si>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</si>
  <si>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</si>
  <si>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</si>
  <si>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</si>
  <si>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</si>
  <si>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</si>
  <si>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</si>
  <si>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</si>
  <si>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</si>
  <si>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</si>
  <si>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</si>
  <si>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</si>
  <si>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</si>
  <si>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</si>
  <si>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</si>
  <si>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</si>
  <si>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</si>
  <si>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</si>
  <si>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</si>
  <si>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</si>
  <si>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</si>
  <si>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</si>
  <si>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</si>
  <si>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</si>
  <si>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</si>
  <si>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</si>
  <si>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</si>
  <si>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</si>
  <si>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</si>
  <si>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</si>
  <si>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</si>
  <si>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</si>
  <si>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</si>
  <si>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</si>
  <si>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</si>
  <si>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</si>
  <si>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</si>
  <si>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</si>
  <si>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</si>
  <si>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</si>
  <si>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</si>
  <si>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</si>
  <si>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</si>
  <si>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</si>
  <si>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</si>
  <si>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</si>
  <si>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</si>
  <si>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</si>
  <si>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</si>
  <si>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</si>
  <si>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</si>
  <si>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</si>
  <si>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</si>
  <si>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</si>
  <si>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</si>
  <si>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</si>
  <si>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</si>
  <si>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</si>
  <si>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</si>
  <si>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</si>
  <si>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</si>
  <si>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</si>
  <si>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</si>
  <si>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</si>
  <si>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</si>
  <si>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</si>
  <si>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</si>
  <si>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</si>
  <si>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</si>
  <si>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</si>
  <si>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</si>
  <si>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</si>
  <si>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</si>
  <si>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</si>
  <si>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</si>
  <si>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</si>
  <si>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</si>
  <si>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</si>
  <si>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</si>
  <si>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</si>
  <si>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</si>
  <si>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</si>
  <si>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</si>
  <si>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</si>
  <si>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</si>
  <si>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</si>
  <si>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</si>
  <si>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</si>
  <si>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</si>
  <si>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</si>
  <si>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</si>
  <si>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</si>
  <si>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</si>
  <si>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</si>
  <si>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</si>
  <si>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</si>
  <si>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</si>
  <si>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</si>
  <si>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</si>
  <si>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</si>
  <si>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</si>
  <si>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</si>
  <si>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</si>
  <si>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</si>
  <si>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</si>
  <si>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</si>
  <si>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</si>
  <si>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</si>
  <si>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</si>
  <si>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</si>
  <si>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</si>
  <si>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</si>
  <si>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</si>
  <si>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</si>
  <si>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</si>
  <si>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</si>
  <si>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</si>
  <si>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</si>
  <si>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</si>
  <si>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</si>
  <si>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</si>
  <si>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</si>
  <si>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</si>
  <si>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</si>
  <si>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</si>
  <si>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</si>
  <si>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</si>
  <si>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</si>
  <si>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</si>
  <si>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</si>
  <si>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</si>
  <si>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</si>
  <si>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</si>
  <si>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</si>
  <si>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</si>
  <si>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</si>
  <si>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</si>
  <si>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</si>
  <si>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</si>
  <si>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</si>
  <si>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</si>
  <si>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</si>
  <si>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</si>
  <si>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</si>
  <si>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</si>
  <si>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</si>
  <si>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</si>
  <si>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</si>
  <si>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</si>
  <si>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</si>
  <si>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</si>
  <si>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</si>
  <si>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</si>
  <si>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</si>
  <si>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</si>
  <si>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</si>
  <si>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</si>
  <si>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</si>
  <si>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</si>
  <si>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</si>
  <si>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</si>
  <si>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</si>
  <si>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</si>
  <si>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</si>
  <si>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</si>
  <si>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</si>
  <si>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</si>
  <si>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</si>
  <si>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</si>
  <si>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</si>
  <si>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</si>
  <si>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</si>
  <si>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</si>
  <si>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</si>
  <si>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</si>
  <si>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</si>
  <si>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</si>
  <si>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</si>
  <si>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</si>
  <si>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</si>
  <si>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</si>
  <si>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</si>
  <si>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</si>
  <si>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</si>
  <si>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</si>
  <si>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</si>
  <si>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</si>
  <si>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</si>
  <si>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</si>
  <si>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</si>
  <si>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</si>
  <si>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</si>
  <si>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</si>
  <si>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</si>
  <si>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</si>
  <si>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</si>
  <si>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</si>
  <si>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</si>
  <si>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</si>
  <si>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</si>
  <si>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</si>
  <si>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</si>
  <si>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</si>
  <si>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</si>
  <si>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</si>
  <si>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</si>
  <si>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</si>
  <si>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</si>
  <si>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</si>
  <si>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</si>
  <si>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</si>
  <si>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</si>
  <si>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</si>
  <si>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</si>
  <si>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</si>
  <si>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</si>
  <si>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</si>
  <si>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</si>
  <si>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</si>
  <si>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</si>
  <si>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</si>
  <si>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</si>
  <si>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</si>
  <si>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</si>
  <si>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</si>
  <si>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</si>
  <si>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</si>
  <si>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</si>
  <si>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</si>
  <si>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</si>
  <si>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</si>
  <si>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</si>
  <si>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</si>
  <si>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</si>
  <si>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</si>
  <si>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</si>
  <si>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</si>
  <si>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</si>
  <si>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</si>
  <si>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</si>
  <si>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</si>
  <si>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</si>
  <si>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</si>
  <si>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</si>
  <si>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</si>
  <si>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</si>
  <si>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</si>
  <si>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</si>
  <si>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</si>
  <si>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</si>
  <si>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</si>
  <si>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</si>
  <si>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</si>
  <si>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</si>
  <si>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</si>
  <si>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</si>
  <si>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</si>
  <si>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</si>
  <si>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</si>
  <si>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</si>
  <si>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</si>
  <si>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</si>
  <si>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</si>
  <si>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</si>
  <si>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</si>
  <si>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</si>
  <si>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</si>
  <si>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</si>
  <si>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</si>
  <si>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</si>
  <si>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</si>
  <si>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</si>
  <si>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</si>
  <si>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</si>
  <si>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</si>
  <si>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</si>
  <si>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</si>
  <si>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</si>
  <si>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</si>
  <si>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</si>
  <si>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</si>
  <si>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</si>
  <si>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</si>
  <si>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</si>
  <si>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</si>
  <si>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</si>
  <si>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</si>
  <si>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</si>
  <si>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</si>
  <si>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</si>
  <si>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</si>
  <si>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</si>
  <si>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</si>
  <si>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</si>
  <si>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</si>
  <si>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</si>
  <si>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</si>
  <si>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</si>
  <si>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</si>
  <si>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</si>
  <si>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</si>
  <si>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</si>
  <si>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</si>
  <si>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</si>
  <si>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</si>
  <si>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</si>
  <si>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</si>
  <si>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</si>
  <si>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</si>
  <si>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</si>
  <si>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</si>
  <si>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</si>
  <si>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</si>
  <si>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</si>
  <si>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</si>
  <si>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</si>
  <si>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</si>
  <si>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</si>
  <si>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</si>
  <si>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</si>
  <si>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</si>
  <si>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</si>
  <si>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</si>
  <si>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</si>
  <si>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</si>
  <si>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</si>
  <si>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</si>
  <si>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</si>
  <si>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</si>
  <si>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</si>
  <si>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</si>
  <si>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</si>
  <si>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</si>
  <si>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</si>
  <si>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</si>
  <si>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</si>
  <si>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</si>
  <si>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</si>
  <si>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</si>
  <si>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</si>
  <si>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</si>
  <si>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</si>
  <si>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</si>
  <si>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</si>
  <si>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</si>
  <si>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</si>
  <si>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</si>
  <si>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</si>
  <si>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</si>
  <si>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</si>
  <si>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</si>
  <si>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</si>
  <si>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</si>
  <si>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</si>
  <si>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</si>
  <si>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</si>
  <si>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</si>
  <si>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</si>
  <si>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</si>
  <si>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</si>
  <si>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</si>
  <si>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</si>
  <si>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</si>
  <si>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</si>
  <si>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</si>
  <si>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</si>
  <si>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</si>
  <si>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</si>
  <si>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</si>
  <si>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</si>
  <si>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</si>
  <si>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</si>
  <si>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</si>
  <si>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</si>
  <si>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</si>
  <si>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</si>
  <si>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</si>
  <si>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</si>
  <si>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</si>
  <si>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</si>
  <si>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</si>
  <si>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</si>
  <si>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</si>
  <si>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</si>
  <si>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</si>
  <si>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</si>
  <si>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</si>
  <si>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</si>
  <si>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</si>
  <si>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</si>
  <si>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</si>
  <si>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</si>
  <si>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</si>
  <si>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</si>
  <si>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</si>
  <si>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</si>
  <si>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</si>
  <si>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</si>
  <si>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</si>
  <si>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</si>
  <si>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</si>
  <si>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</si>
  <si>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</si>
  <si>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</si>
  <si>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</si>
  <si>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</si>
  <si>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</si>
  <si>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</si>
  <si>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</si>
  <si>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</si>
  <si>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</si>
  <si>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</si>
  <si>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</si>
  <si>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</si>
  <si>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</si>
  <si>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</si>
  <si>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</si>
  <si>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</si>
  <si>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</si>
  <si>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</si>
  <si>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</si>
  <si>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</si>
  <si>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</si>
  <si>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</si>
  <si>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</si>
  <si>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</si>
  <si>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</si>
  <si>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</si>
  <si>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</si>
  <si>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</si>
  <si>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</si>
  <si>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</si>
  <si>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</si>
  <si>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</si>
  <si>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</si>
  <si>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</si>
  <si>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</si>
  <si>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</si>
  <si>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</si>
  <si>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</si>
  <si>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</si>
  <si>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</si>
  <si>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</si>
  <si>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</si>
  <si>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</si>
  <si>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</si>
  <si>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</si>
  <si>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</si>
  <si>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</si>
  <si>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</si>
  <si>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</si>
  <si>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</si>
  <si>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</si>
  <si>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</si>
  <si>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</si>
  <si>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</si>
  <si>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</si>
  <si>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</si>
  <si>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</si>
  <si>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</si>
  <si>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</si>
  <si>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</si>
  <si>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</si>
  <si>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</si>
  <si>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</si>
  <si>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</si>
  <si>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</si>
  <si>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</si>
  <si>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</si>
  <si>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</si>
  <si>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</si>
  <si>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</si>
  <si>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</si>
  <si>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</si>
  <si>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</si>
  <si>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</si>
  <si>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</si>
  <si>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</si>
  <si>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</si>
  <si>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</si>
  <si>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</si>
  <si>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</si>
  <si>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</si>
  <si>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</si>
  <si>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</si>
  <si>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</si>
  <si>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</si>
  <si>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</si>
  <si>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</si>
  <si>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</si>
  <si>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</si>
  <si>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</si>
  <si>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</si>
  <si>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</si>
  <si>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</si>
  <si>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</si>
  <si>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</si>
  <si>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</si>
  <si>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</si>
  <si>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</si>
  <si>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</si>
  <si>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</si>
  <si>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</si>
  <si>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</si>
  <si>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</si>
  <si>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</si>
  <si>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</si>
  <si>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</si>
  <si>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</si>
  <si>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</si>
  <si>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</si>
  <si>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</si>
  <si>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</si>
  <si>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</si>
  <si>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</si>
  <si>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</si>
  <si>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</si>
  <si>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</si>
  <si>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</si>
  <si>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</si>
  <si>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</si>
  <si>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</si>
  <si>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</si>
  <si>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</si>
  <si>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</si>
  <si>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</si>
  <si>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</si>
  <si>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</si>
  <si>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</si>
  <si>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</si>
  <si>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</si>
  <si>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</si>
  <si>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</si>
  <si>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</si>
  <si>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</si>
  <si>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</si>
  <si>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</si>
  <si>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</si>
  <si>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</si>
  <si>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</si>
  <si>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</si>
  <si>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</si>
  <si>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</si>
  <si>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</si>
  <si>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</si>
  <si>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</si>
  <si>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</si>
  <si>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</si>
  <si>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</si>
  <si>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</si>
  <si>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</si>
  <si>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</si>
  <si>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</si>
  <si>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</si>
  <si>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</si>
  <si>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</si>
  <si>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</si>
  <si>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</si>
  <si>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</si>
  <si>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</si>
  <si>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</si>
  <si>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</si>
  <si>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</si>
  <si>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</si>
  <si>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</si>
  <si>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</si>
  <si>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</si>
  <si>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</si>
  <si>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</si>
  <si>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</si>
  <si>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</si>
  <si>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</si>
  <si>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</si>
  <si>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</si>
  <si>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</si>
  <si>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</si>
  <si>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</si>
  <si>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</si>
  <si>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</si>
  <si>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</si>
  <si>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</si>
  <si>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</si>
  <si>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</si>
  <si>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</si>
  <si>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</si>
  <si>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</si>
  <si>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</si>
  <si>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</si>
  <si>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</si>
  <si>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</si>
  <si>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</si>
  <si>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</si>
  <si>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</si>
  <si>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</si>
  <si>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</si>
  <si>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</si>
  <si>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</si>
  <si>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</si>
  <si>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</si>
  <si>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</si>
  <si>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</si>
  <si>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</si>
  <si>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</si>
  <si>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</si>
  <si>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</si>
  <si>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</si>
  <si>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</si>
  <si>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</si>
  <si>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</si>
  <si>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</si>
  <si>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</si>
  <si>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</si>
  <si>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</si>
  <si>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</si>
  <si>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</si>
  <si>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</si>
  <si>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</si>
  <si>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</si>
  <si>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</si>
  <si>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</si>
  <si>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</si>
  <si>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</si>
  <si>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</si>
  <si>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</si>
  <si>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</si>
  <si>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</si>
  <si>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</si>
  <si>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</si>
  <si>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</si>
  <si>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</si>
  <si>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</si>
  <si>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</si>
  <si>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</si>
  <si>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</si>
  <si>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</si>
  <si>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</si>
  <si>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</si>
  <si>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</si>
  <si>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</si>
  <si>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</si>
  <si>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</si>
  <si>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</si>
  <si>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</si>
  <si>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</si>
  <si>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</si>
  <si>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</si>
  <si>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</si>
  <si>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</si>
  <si>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</si>
  <si>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</si>
  <si>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</si>
  <si>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</si>
  <si>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</si>
  <si>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</si>
  <si>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</si>
  <si>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</si>
  <si>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</si>
  <si>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</si>
  <si>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</si>
  <si>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</si>
  <si>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</si>
  <si>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</si>
  <si>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</si>
  <si>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</si>
  <si>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</si>
  <si>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</si>
  <si>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</si>
  <si>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</si>
  <si>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</si>
  <si>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</si>
  <si>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</si>
  <si>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</si>
  <si>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</si>
  <si>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</si>
  <si>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</si>
  <si>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</si>
  <si>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</si>
  <si>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</si>
  <si>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</si>
  <si>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</si>
  <si>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</si>
  <si>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</si>
  <si>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</si>
  <si>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</si>
  <si>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</si>
  <si>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</si>
  <si>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</si>
  <si>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</si>
  <si>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</si>
  <si>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</si>
  <si>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</si>
  <si>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</si>
  <si>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</si>
  <si>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</si>
  <si>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</si>
  <si>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</si>
  <si>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</si>
  <si>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</si>
  <si>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</si>
  <si>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</si>
  <si>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</si>
  <si>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</si>
  <si>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</si>
  <si>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</si>
  <si>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</si>
  <si>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</si>
  <si>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</si>
  <si>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</si>
  <si>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</si>
  <si>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</si>
  <si>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</si>
  <si>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</si>
  <si>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</si>
  <si>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</si>
  <si>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</si>
  <si>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</si>
  <si>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</si>
  <si>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</si>
  <si>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</si>
  <si>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</si>
  <si>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</si>
  <si>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</si>
  <si>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</si>
  <si>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</si>
  <si>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</si>
  <si>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</si>
  <si>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</si>
  <si>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</si>
  <si>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</si>
  <si>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</si>
  <si>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</si>
  <si>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</si>
  <si>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</si>
  <si>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</si>
  <si>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</si>
  <si>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</si>
  <si>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</si>
  <si>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</si>
  <si>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</si>
  <si>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</si>
  <si>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</si>
  <si>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</si>
  <si>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</si>
  <si>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</si>
  <si>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</si>
  <si>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</si>
  <si>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</si>
  <si>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</si>
  <si>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</si>
  <si>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</si>
  <si>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</si>
  <si>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</si>
  <si>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</si>
  <si>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</si>
  <si>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</si>
  <si>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</si>
  <si>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</si>
  <si>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</si>
  <si>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</si>
  <si>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</si>
  <si>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</si>
  <si>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</si>
  <si>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</si>
  <si>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</si>
  <si>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</si>
  <si>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</si>
  <si>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</si>
  <si>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</si>
  <si>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</si>
  <si>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</si>
  <si>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</si>
  <si>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</si>
  <si>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</si>
  <si>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</si>
  <si>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</si>
  <si>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</si>
  <si>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</si>
  <si>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</si>
  <si>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jed2302</t>
  </si>
  <si>
    <t>mlji2371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</si>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</sst>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307.77449953703763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4.7323611113824882E-2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45970.722925462964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45970.722925462964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45970.722925462964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45970.722925462964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45970.722925462964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45970.722925462964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45970.722925462964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45970.722925462964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45970.722925462964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45970.722925462964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45970.722925462964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45970.722925462964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45970.722925462964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45970.722925462964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45970.722925462964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45970.722925462964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45970.722925462964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45970.722925462964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45970.722925462964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45970.722925462964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45970.722925462964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45970.722925462964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45970.722925462964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45970.722925462964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45970.722925462964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45970.722925462964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45970.722925462964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45970.722925462964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45970.722925462964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45970.722925462964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45970.722925462964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45970.722925462964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45970.722925462964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45970.722925462964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45970.722925462964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45970.722925462964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45970.722925462964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45970.722925462964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45970.722925462964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45970.722925462964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45970.722925462964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45970.722925462964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45970.722925462964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45970.722925462964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45970.722925462964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45970.722925462964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45970.722925462964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45970.722925462964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45970.722925462964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45970.722925462964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45970.722925462964</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45970.722925462964</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45970.722925462964</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45970.722925462964</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45970.722925462964</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45970.722925462964</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45970.722925462964</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45970.722925462964</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45970.722925462964</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6513FF3F-9DB1-4B9E-AD66-B8C00416B0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145.72308750000229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2.3816666667698883E-2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6.4324074046453461E-3</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45970.722925462964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45970.722925462964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45970.722925462964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45970.722925462964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45970.722925462964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45970.722925462964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45970.722925462964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45970.722925462964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45970.722925462964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45970.722925462964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45970.722925462964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45970.722925462964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45970.722925462964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45970.722925462964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45970.722925462964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45970.722925462964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45970.722925462964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45970.722925462964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45970.722925462964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45970.722925462964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45970.722925462964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45970.722925462964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45970.722925462964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45970.722925462964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45970.722925462964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45970.722925462964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45970.722925462964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45970.722925462964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45970.722925462964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45970.722925462964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45970.722925462964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45970.722925462964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45970.722925462964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45970.722925462964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45970.722925462964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45970.722925462964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45970.722925462964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45970.722925462964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45970.722925462964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45970.722925462964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45970.722925462964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45970.722925462964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45970.722925462964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45970.722925462964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45970.722925462964</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45970.722925462964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45970.722925462964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45970.722925462964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45970.722925462964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45970.722925462964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45970.722925462964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45970.722925462964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45970.722925462964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45970.722925462964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45970.722925462964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45970.722925462964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45970.722925462964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45970.722925462964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45970.722925462964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45970.722925462964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45970.722925462964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45970.722925462964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45970.722925462964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45970.722925462964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45970.722925462964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45970.722925462964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45970.722925462964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45970.722925462964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45970.722925462964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45970.722925462964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45970.722925462964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45970.722925462964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45970.722925462964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45970.722925462964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45970.722925462964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45970.722925462964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45970.722925462964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45970.722925462964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45970.722925462964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45970.722925462964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45970.722925462964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45970.722925462964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45970.722925462964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45970.722925462964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45970.722925462964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45970.722925462964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45970.722925462964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45970.722925462964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45970.722925462964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45970.722925462964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45970.722925462964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45970.722925462964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45970.722925462964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45970.722925462964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45970.722925462964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45970.722925462964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45970.722925462964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45970.722925462964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45970.722925462964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45970.722925462964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45970.722925462964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45970.722925462964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45970.722925462964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45970.722925462964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45970.722925462964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45970.722925462964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45970.722925462964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45970.722925462964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45970.722925462964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45970.722925462964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45970.722925462964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45970.722925462964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45970.722925462964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45970.722925462964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45970.722925462964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45970.722925462964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45970.722925462964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45970.722925462964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45970.722925462964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45970.722925462964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45970.722925462964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45970.722925462964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45970.722925462964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45970.722925462964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45970.722925462964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45970.722925462964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45970.722925462964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45970.722925462964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45970.722925462964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45970.722925462964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45970.722925462964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45970.722925462964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45970.722925462964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45970.722925462964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45970.722925462964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45970.722925462964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45970.722925462964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45970.722925462964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45970.722925462964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45970.722925462964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45970.722925462964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45970.722925462964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45970.722925462964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45970.722925462964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45970.722925462964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45970.722925462964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45970.722925462964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45970.722925462964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45970.722925462964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45970.722925462964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45970.722925462964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45970.722925462964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45970.722925462964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45970.722925462964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45970.722925462964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45970.722925462964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45970.722925462964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45970.722925462964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45970.722925462964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45970.722925462964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45970.722925462964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45970.722925462964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45970.722925462964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45970.722925462964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45970.722925462964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45970.722925462964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45970.722925462964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45970.722925462964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45970.722925462964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45970.722925462964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45970.722925462964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45970.722925462964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45970.722925462964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45970.722925462964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45970.722925462964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45970.722925462964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45970.722925462964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45970.722925462964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45970.722925462964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45970.722925462964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45970.722925462964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45970.722925462964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45970.722925462964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45970.722925462964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45970.722925462964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45970.722925462964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45970.722925462964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45970.722925462964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45970.722925462964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45970.722925462964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45970.722925462964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45970.722925462964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45970.722925462964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45970.722925462964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45970.722925462964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45970.722925462964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45970.722925462964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45970.722925462964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45970.722925462964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45970.722925462964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45970.722925462964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45970.722925462964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45970.722925462964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45970.722925462964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45970.722925462964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45970.722925462964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45970.722925462964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45970.722925462964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45970.722925462964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45970.722925462964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45970.722925462964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45970.722925462964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45970.722925462964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45970.722925462964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45970.722925462964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45970.722925462964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45970.722925462964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45970.722925462964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45970.722925462964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45970.722925462964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45970.722925462964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45970.722925462964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45970.722925462964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45970.722925462964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45970.722925462964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45970.722925462964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45970.722925462964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45970.722925462964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45970.722925462964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45970.722925462964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45970.722925462964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45970.722925462964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45970.722925462964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45970.722925462964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45970.722925462964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45970.722925462964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45970.722925462964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45970.722925462964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45970.722925462964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45970.722925462964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45970.722925462964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45970.722925462964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45970.722925462964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45970.722925462964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45970.722925462964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45970.722925462964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45970.722925462964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45970.722925462964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45970.722925462964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45970.722925462964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45970.722925462964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45970.722925462964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45970.722925462964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45970.722925462964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45970.722925462964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45970.722925462964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45970.722925462964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45970.722925462964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45970.722925462964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45970.722925462964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45970.722925462964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45970.722925462964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45970.722925462964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45970.722925462964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45970.722925462964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45970.722925462964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45970.722925462964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45970.722925462964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45970.722925462964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45970.722925462964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45970.722925462964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45970.722925462964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45970.722925462964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45970.722925462964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45970.722925462964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45970.722925462964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45970.722925462964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45970.722925462964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45970.722925462964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45970.722925462964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45970.722925462964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45970.722925462964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45970.722925462964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45970.722925462964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45970.722925462964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45970.722925462964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45970.722925462964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45970.722925462964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45970.722925462964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45970.722925462964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45970.722925462964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45970.722925462964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45970.722925462964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45970.722925462964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45970.722925462964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45970.722925462964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45970.722925462964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45970.722925462964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45970.722925462964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45970.722925462964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45970.722925462964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45970.722925462964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45970.722925462964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45970.722925462964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45970.722925462964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45970.722925462964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45970.722925462964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45970.722925462964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45970.722925462964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45970.722925462964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45970.722925462964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45970.722925462964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45970.722925462964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45970.722925462964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45970.722925462964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45970.722925462964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45970.722925462964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45970.722925462964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45970.722925462964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45970.722925462964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45970.722925462964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45970.722925462964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45970.722925462964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45970.722925462964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45970.722925462964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45970.722925462964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45970.722925462964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45970.722925462964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45970.722925462964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45970.722925462964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45970.722925462964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45970.722925462964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45970.722925462964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45970.722925462964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45970.722925462964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45970.722925462964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45970.722925462964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45970.722925462964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45970.722925462964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45970.722925462964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45970.722925462964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45970.722925462964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45970.722925462964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45970.722925462964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45970.722925462964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45970.722925462964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45970.722925462964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45970.722925462964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45970.722925462964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45970.722925462964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45970.722925462964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45970.722925462964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45970.722925462964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45970.722925462964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45970.722925462964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45970.722925462964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45970.722925462964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45970.722925462964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45970.722925462964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45970.722925462964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45970.722925462964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45970.722925462964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45970.722925462964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45970.722925462964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45970.722925462964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45970.722925462964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45970.722925462964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45970.722925462964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45970.722925462964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45970.722925462964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45970.722925462964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45970.722925462964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45970.722925462964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45970.722925462964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45970.722925462964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45970.722925462964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45970.722925462964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45970.722925462964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45970.722925462964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45970.722925462964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45970.722925462964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45970.722925462964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45970.722925462964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45970.722925462964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45970.722925462964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45970.722925462964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45970.722925462964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45970.722925462964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45970.722925462964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45970.722925462964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45970.722925462964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45970.722925462964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45970.722925462964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45970.722925462964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45970.722925462964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45970.722925462964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45970.722925462964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45970.722925462964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45970.722925462964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45970.722925462964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45970.722925462964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45970.722925462964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45970.722925462964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45970.722925462964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45970.722925462964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45970.722925462964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45970.722925462964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45970.722925462964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45970.722925462964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45970.722925462964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45970.722925462964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45970.722925462964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45970.722925462964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45970.722925462964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45970.722925462964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45970.722925462964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45970.722925462964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45970.722925462964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45970.722925462964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45970.722925462964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45970.722925462964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45970.722925462964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45970.722925462964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45970.722925462964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45970.722925462964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45970.722925462964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45970.722925462964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45970.722925462964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45970.722925462964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45970.722925462964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45970.722925462964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45970.722925462964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45970.722925462964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45970.722925462964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45970.722925462964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45970.722925462964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45970.722925462964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45970.722925462964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45970.722925462964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45970.722925462964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45970.722925462964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45970.722925462964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45970.722925462964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45970.722925462964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45970.722925462964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45970.722925462964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45970.722925462964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45970.722925462964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45970.722925462964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45970.722925462964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45970.722925462964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45970.722925462964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45970.722925462964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45970.722925462964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45970.722925462964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45970.722925462964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45970.722925462964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45970.722925462964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45970.722925462964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45970.722925462964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45970.722925462964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45970.722925462964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45970.722925462964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45970.722925462964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45970.722925462964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45970.722925462964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45970.722925462964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45970.722925462964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45970.722925462964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45970.722925462964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45970.722925462964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45970.722925462964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45970.722925462964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45970.722925462964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45970.722925462964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45970.722925462964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45970.722925462964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45970.722925462964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45970.722925462964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45970.722925462964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45970.722925462964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45970.722925462964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45970.722925462964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45970.722925462964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45970.722925462964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45970.722925462964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45970.722925462964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45970.722925462964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45970.722925462964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45970.722925462964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45970.722925462964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45970.722925462964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45970.722925462964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45970.722925462964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45970.722925462964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45970.722925462964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45970.722925462964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45970.722925462964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45970.722925462964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45970.722925462964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45970.722925462964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45970.722925462964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45970.722925462964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45970.722925462964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45970.722925462964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45970.722925462964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45970.722925462964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45970.722925462964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45970.722925462964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45970.722925462964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45970.722925462964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45970.722925462964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45970.722925462964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45970.722925462964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45970.722925462964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45970.722925462964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45970.722925462964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45970.722925462964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45970.722925462964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45970.722925462964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45970.722925462964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45970.722925462964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45970.722925462964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45970.722925462964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45970.722925462964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45970.722925462964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45970.722925462964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45970.722925462964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45970.722925462964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45970.722925462964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45970.722925462964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45970.722925462964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45970.722925462964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45970.722925462964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45970.722925462964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45970.722925462964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45970.722925462964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45970.722925462964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45970.722925462964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45970.722925462964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45970.722925462964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45970.722925462964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45970.722925462964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45970.722925462964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45970.722925462964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45970.722925462964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45970.722925462964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45970.722925462964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45970.722925462964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45970.722925462964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45970.722925462964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45970.722925462964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45970.722925462964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45970.722925462964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45970.722925462964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45970.722925462964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45970.722925462964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45970.722925462964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45970.722925462964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45970.722925462964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45970.722925462964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45970.722925462964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45970.722925462964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45970.722925462964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45970.722925462964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45970.722925462964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45970.722925462964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45970.722925462964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45970.722925462964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45970.722925462964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45970.722925462964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45970.722925462964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45970.722925462964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45970.722925462964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45970.722925462964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45970.722925462964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45970.722925462964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45970.722925462964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45970.722925462964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45970.722925462964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45970.722925462964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45970.722925462964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45970.722925462964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45970.722925462964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45970.722925462964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45970.722925462964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45970.722925462964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45970.722925462964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45970.722925462964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45970.722925462964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45970.722925462964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45970.722925462964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45970.722925462964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45970.722925462964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45970.722925462964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45970.722925462964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45970.722925462964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45970.722925462964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45970.722925462964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45970.722925462964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45970.722925462964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45970.722925462964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45970.722925462964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45970.722925462964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45970.722925462964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45970.722925462964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45970.722925462964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45970.722925462964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45970.722925462964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45970.722925462964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45970.722925462964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45970.722925462964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45970.722925462964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45970.722925462964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45970.722925462964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45970.722925462964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45970.722925462964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45970.722925462964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45970.722925462964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45970.722925462964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45970.722925462964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45970.722925462964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45970.722925462964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45970.722925462964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45970.722925462964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45970.722925462964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45970.722925462964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45970.722925462964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45970.722925462964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45970.722925462964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45970.722925462964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45970.722925462964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45970.722925462964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45970.722925462964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45970.722925462964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45970.722925462964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45970.722925462964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45970.722925462964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45970.722925462964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45970.722925462964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45970.722925462964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45970.722925462964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45970.722925462964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45970.722925462964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45970.722925462964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45970.722925462964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45970.722925462964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45970.722925462964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45970.722925462964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45970.722925462964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45970.722925462964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45970.722925462964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45970.722925462964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45970.722925462964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45970.722925462964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45970.722925462964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45970.722925462964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45970.722925462964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45970.722925462964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45970.722925462964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45970.722925462964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45970.722925462964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45970.722925462964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45970.722925462964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45970.722925462964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45970.722925462964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45970.722925462964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45970.722925462964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45970.722925462964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45970.722925462964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45970.722925462964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45970.722925462964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45970.722925462964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45970.722925462964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45970.722925462964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45970.722925462964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45970.722925462964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45970.722925462964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45970.722925462964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45970.722925462964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45970.722925462964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45970.722925462964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45970.722925462964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45970.722925462964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45970.722925462964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45970.722925462964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45970.722925462964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45970.722925462964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45970.722925462964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45970.722925462964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45970.722925462964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45970.722925462964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45970.722925462964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45970.722925462964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45970.722925462964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45970.722925462964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45970.722925462964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45970.722925462964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45970.722925462964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45970.722925462964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45970.722925462964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45970.722925462964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45970.722925462964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45970.722925462964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45970.722925462964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45970.722925462964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45970.722925462964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45970.722925462964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45970.722925462964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45970.722925462964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45970.722925462964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45970.722925462964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45970.722925462964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45970.722925462964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45970.722925462964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45970.722925462964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45970.722925462964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45970.722925462964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45970.722925462964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45970.722925462964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45970.722925462964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45970.722925462964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45970.722925462964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45970.722925462964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45970.722925462964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45970.722925462964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45970.722925462964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45970.722925462964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45970.722925462964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45970.722925462964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45970.722925462964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45970.722925462964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45970.722925462964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45970.722925462964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45970.722925462964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45970.722925462964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45970.722925462964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45970.722925462964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45970.722925462964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45970.722925462964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45970.722925462964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45970.722925462964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45970.722925462964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45970.722925462964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45970.722925462964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45970.722925462964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45970.722925462964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45970.722925462964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45970.722925462964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45970.722925462964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45970.722925462964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45970.722925462964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45970.722925462964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45970.722925462964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45970.722925462964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45970.722925462964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45970.722925462964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45970.722925462964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45970.722925462964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45970.722925462964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45970.722925462964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45970.722925462964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45970.722925462964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45970.722925462964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45970.722925462964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45970.722925462964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45970.722925462964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45970.722925462964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45970.722925462964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45970.722925462964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45970.722925462964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45970.722925462964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45970.722925462964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45970.722925462964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45970.722925462964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45970.722925462964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45970.722925462964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45970.722925462964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45970.722925462964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45970.722925462964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45970.722925462964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45970.722925462964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45970.722925462964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45970.722925462964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45970.722925462964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45970.722925462964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45970.722925462964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45970.722925462964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45970.722925462964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45970.722925462964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45970.722925462964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45970.722925462964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45970.722925462964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45970.722925462964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45970.722925462964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45970.722925462964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45970.722925462964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45970.722925462964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45970.722925462964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45970.722925462964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45970.722925462964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45970.722925462964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45970.722925462964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45970.722925462964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45970.722925462964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45970.722925462964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45970.722925462964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45970.722925462964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45970.722925462964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45970.722925462964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45970.722925462964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45970.722925462964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45970.722925462964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45970.722925462964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45970.722925462964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45970.722925462964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45970.722925462964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45970.722925462964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45970.722925462964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45970.722925462964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45970.722925462964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45970.722925462964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45970.722925462964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45970.722925462964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45970.722925462964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45970.722925462964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45970.722925462964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45970.722925462964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45970.722925462964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45970.722925462964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45970.722925462964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45970.722925462964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45970.722925462964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45970.722925462964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45970.722925462964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45970.722925462964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45970.722925462964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45970.722925462964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45970.722925462964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45970.722925462964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45970.722925462964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45970.722925462964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45970.722925462964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45970.722925462964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45970.722925462964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45970.722925462964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45970.722925462964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45970.722925462964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45970.722925462964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45970.722925462964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45970.722925462964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45970.722925462964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45970.722925462964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45970.722925462964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45970.722925462964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45970.722925462964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45970.722925462964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45970.722925462964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45970.722925462964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45970.722925462964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45970.722925462964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45970.722925462964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45970.722925462964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45970.722925462964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45970.722925462964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45970.722925462964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45970.722925462964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45970.722925462964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45970.722925462964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45970.722925462964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45970.722925462964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45970.722925462964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45970.722925462964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45970.722925462964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45970.722925462964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45970.722925462964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45970.722925462964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45970.722925462964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45970.722925462964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45970.722925462964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45970.722925462964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45970.722925462964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45970.722925462964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45970.722925462964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45970.722925462964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45970.722925462964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45970.722925462964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45970.722925462964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45970.722925462964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45970.722925462964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45970.722925462964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45970.722925462964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45970.722925462964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45970.722925462964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45970.722925462964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45970.722925462964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45970.722925462964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45970.722925462964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45970.722925462964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45970.722925462964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45970.722925462964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45970.722925462964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45970.722925462964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45970.722925462964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45970.722925462964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45970.722925462964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45970.722925462964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45970.722925462964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45970.722925462964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45970.722925462964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45970.722925462964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45970.722925462964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45970.722925462964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45970.722925462964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45970.722925462964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45970.722925462964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45970.722925462964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45970.722925462964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45970.722925462964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45970.722925462964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45970.722925462964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45970.722925462964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45970.722925462964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45970.722925462964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45970.722925462964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45970.722925462964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45970.722925462964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45970.722925462964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45970.722925462964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45970.722925462964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45970.722925462964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45970.722925462964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45970.722925462964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45970.722925462964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45970.722925462964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45970.722925462964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45970.722925462964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45970.722925462964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45970.722925462964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45970.722925462964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45970.722925462964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45970.722925462964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45970.722925462964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45970.722925462964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45970.722925462964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45970.722925462964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45970.722925462964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45970.722925462964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45970.722925462964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45970.722925462964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45970.722925462964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45970.722925462964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45970.722925462964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45970.722925462964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45970.722925462964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45970.722925462964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45970.722925462964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45970.722925462964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45970.722925462964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45970.722925462964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45970.722925462964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45970.722925462964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45970.722925462964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45970.722925462964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45970.722925462964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45970.722925462964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45970.722925462964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45970.722925462964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45970.722925462964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45970.722925462964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45970.722925462964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45970.722925462964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45970.722925462964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45970.722925462964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45970.722925462964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45970.722925462964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45970.722925462964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45970.722925462964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45970.722925462964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45970.722925462964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45970.722925462964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45970.722925462964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45970.722925462964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45970.722925462964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45970.722925462964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45970.722925462964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45970.722925462964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45970.722925462964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45970.722925462964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45970.722925462964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45970.722925462964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45970.722925462964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45970.722925462964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45970.722925462964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45970.722925462964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45970.722925462964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45970.722925462964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45970.722925462964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45970.722925462964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45970.722925462964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45970.722925462964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45970.722925462964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45970.722925462964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45970.722925462964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45970.722925462964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45970.722925462964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45970.722925462964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45970.722925462964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45970.722925462964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45970.722925462964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45970.722925462964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45970.722925462964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45970.722925462964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45970.722925462964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45970.722925462964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45970.722925462964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45970.722925462964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45970.722925462964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45970.722925462964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45970.722925462964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45970.722925462964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45970.722925462964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45970.722925462964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45970.722925462964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45970.722925462964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45970.722925462964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45970.722925462964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45970.722925462964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45970.722925462964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45970.722925462964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45970.722925462964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45970.722925462964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45970.722925462964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45970.722925462964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45970.722925462964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45970.722925462964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45970.722925462964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45970.722925462964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45970.722925462964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45970.722925462964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45970.722925462964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45970.722925462964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45970.722925462964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45970.722925462964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45970.722925462964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45970.722925462964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45970.722925462964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45970.722925462964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45970.722925462964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45970.722925462964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45970.722925462964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45970.722925462964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45970.722925462964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45970.722925462964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45970.722925462964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45970.722925462964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45970.722925462964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45970.722925462964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45970.722925462964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45970.722925462964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45970.722925462964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45970.722925462964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45970.722925462964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45970.722925462964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45970.722925462964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45970.722925462964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45970.722925462964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45970.722925462964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45970.722925462964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45970.722925462964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45970.722925462964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45970.722925462964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45970.722925462964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45970.722925462964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45970.722925462964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45970.722925462964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45970.722925462964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45970.722925462964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45970.722925462964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45970.722925462964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45970.722925462964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45970.722925462964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45970.722925462964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45970.722925462964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45970.722925462964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45970.722925462964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45970.722925462964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45970.722925462964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45970.722925462964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45970.722925462964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45970.722925462964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45970.722925462964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45970.722925462964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45970.722925462964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45970.722925462964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267.24220787036757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1.1999537040537689E-2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45970.722925462964</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39115</v>
      </c>
      <c r="E5" s="95"/>
      <c r="F5" s="96"/>
      <c r="G5" s="136">
        <f t="shared" ca="1" si="1"/>
        <v>45970.722925462964</v>
      </c>
      <c r="H5" s="96"/>
      <c r="I5" s="135" t="str">
        <f>IFERROR(VLOOKUP(D5,DB!A:F,6,0),"")</f>
        <v>SCECO</v>
      </c>
      <c r="J5" s="135" t="str">
        <f>IFERROR(VLOOKUP(D5,DB!A:G,7,0),"")</f>
        <v>No BB Shifted</v>
      </c>
      <c r="K5" s="98"/>
      <c r="L5" s="92" t="str">
        <f>IFERROR(VLOOKUP(D5,DB!A:I,9,0),"")</f>
        <v>Latis</v>
      </c>
    </row>
    <row r="6" spans="1:16" ht="15" customHeight="1">
      <c r="A6" s="135"/>
      <c r="B6" s="135" t="str">
        <f>IFERROR(VLOOKUP(D6,DB!A:K,11,0),"")</f>
        <v/>
      </c>
      <c r="C6" s="94"/>
      <c r="D6" s="92"/>
      <c r="E6" s="95"/>
      <c r="F6" s="96"/>
      <c r="G6" s="136">
        <f t="shared" ca="1" si="1"/>
        <v>45970.722925462964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45970.722925462964</v>
      </c>
      <c r="H7" s="96"/>
      <c r="I7" s="135" t="str">
        <f>IFERROR(VLOOKUP(D7,DB!A:F,6,0),"")</f>
        <v/>
      </c>
      <c r="J7" s="135" t="str">
        <f>IFERROR(VLOOKUP(D7,DB!A:G,7,0),"")</f>
        <v/>
      </c>
      <c r="K7" s="98"/>
      <c r="L7" s="92" t="str">
        <f>IFERROR(VLOOKUP(D7,DB!A:I,9,0),"")</f>
        <v/>
      </c>
    </row>
    <row r="8" spans="1:16" ht="15" customHeight="1">
      <c r="A8" s="135"/>
      <c r="B8" s="135" t="str">
        <f>IFERROR(VLOOKUP(D8,DB!A:K,11,0),"")</f>
        <v>R4</v>
      </c>
      <c r="C8" s="94"/>
      <c r="D8" s="92" t="s">
        <v>39116</v>
      </c>
      <c r="E8" s="95"/>
      <c r="F8" s="96"/>
      <c r="G8" s="136">
        <f t="shared" ca="1" si="1"/>
        <v>45970.722925462964</v>
      </c>
      <c r="H8" s="96"/>
      <c r="I8" s="135" t="str">
        <f>IFERROR(VLOOKUP(D8,DB!A:F,6,0),"")</f>
        <v>Generator-SG</v>
      </c>
      <c r="J8" s="135" t="str">
        <f>IFERROR(VLOOKUP(D8,DB!A:G,7,0),"")</f>
        <v>Dead</v>
      </c>
      <c r="K8" s="98"/>
      <c r="L8" s="92" t="str">
        <f>IFERROR(VLOOKUP(D8,DB!A:I,9,0),"")</f>
        <v>Latis</v>
      </c>
    </row>
    <row r="9" spans="1:16" ht="15" customHeight="1">
      <c r="A9" s="135"/>
      <c r="B9" s="135" t="str">
        <f>IFERROR(VLOOKUP(D9,DB!A:K,11,0),"")</f>
        <v/>
      </c>
      <c r="C9" s="94"/>
      <c r="D9" s="92"/>
      <c r="E9" s="95"/>
      <c r="F9" s="96"/>
      <c r="G9" s="136">
        <f t="shared" ca="1" si="1"/>
        <v>45970.722925462964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45970.722925462964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45970.722925462964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45970.722925462964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45970.722925462964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45970.722925462964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45970.722925462964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45970.722925462964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45970.722925462964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45970.722925462964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45970.722925462964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45970.722925462964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45970.722925462964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45970.722925462964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45970.722925462964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45970.722925462964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45970.722925462964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45970.722925462964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45970.722925462964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45970.722925462964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45970.722925462964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45970.722925462964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45970.722925462964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45970.722925462964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45970.722925462964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45970.722925462964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45970.722925462964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45970.722925462964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45970.722925462964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45970.722925462964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45970.722925462964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45970.722925462964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45970.722925462964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45970.722925462964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45970.722925462964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45970.722925462964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45970.722925462964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45970.722925462964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45970.722925462964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45970.722925462964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45970.722925462964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45970.722925462964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45970.722925462964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45970.722925462964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45970.722925462964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45970.722925462964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45970.722925462964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45970.722925462964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45970.722925462964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45970.722925462964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45970.722925462964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45970.722925462964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45970.722925462964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45970.722925462964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45970.722925462964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45970.722925462964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45970.722925462964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45970.722925462964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45970.722925462964</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39117</v>
      </c>
      <c r="B2" s="37" t="str">
        <f>IFERROR(VLOOKUP(D2,DB!A:K,11,0),"")</f>
        <v>R5</v>
      </c>
      <c r="C2" s="37">
        <v>3</v>
      </c>
      <c r="D2" s="107" t="s">
        <v>36011</v>
      </c>
      <c r="E2" s="37" t="s">
        <v>39021</v>
      </c>
      <c r="F2" s="38">
        <v>45891.832060185188</v>
      </c>
      <c r="G2" s="116">
        <f ca="1">IFERROR(NOW()-F2,"")</f>
        <v>78.890865277775447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44.534048148147122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50" ca="1" si="1">IFERROR(NOW()-F4,"")</f>
        <v>22.061814351851353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5"/>
      <c r="G6" s="126">
        <f t="shared" ca="1" si="1"/>
        <v>45970.722925462964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45970.722925462964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45970.722925462964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45970.722925462964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45970.722925462964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45970.722925462964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45970.722925462964</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45970.722925462964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45970.722925462964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45970.722925462964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45970.722925462964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45970.722925462964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45970.722925462964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45970.722925462964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45970.722925462964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45970.722925462964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45970.722925462964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45970.722925462964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45970.722925462964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45970.722925462964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45970.722925462964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45970.722925462964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45970.722925462964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45970.722925462964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45970.722925462964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45970.722925462964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45970.722925462964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45970.722925462964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45970.722925462964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45970.722925462964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45970.722925462964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45970.722925462964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45970.722925462964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45970.722925462964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45970.722925462964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45970.722925462964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45970.722925462964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45970.722925462964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45970.722925462964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45970.722925462964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45970.722925462964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45970.722925462964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45970.722925462964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45970.722925462964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45970.722925462964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45970.722925462964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45970.722925462964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45970.722925462964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45970.722925462964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45970.722925462964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45970.722925462964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45970.722925462964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45970.722925462964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45970.722925462964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45970.722925462964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45970.722925462964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45970.722925462964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45970.722925462964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45970.722925462964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45970.722925462964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45970.722925462964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45970.722925462964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45970.722925462964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45970.722925462964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45970.722925462964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45970.722925462964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45970.722925462964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45970.722925462964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45970.722925462964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45970.722925462964</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45970.722925462964</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45970.722925462964</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45970.722925462964</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45970.722925462964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45970.722925462964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45970.722925462964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45970.722925462964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45970.722925462964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45970.722925462964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45970.722925462964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45970.722925462964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45970.722925462964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45970.722925462964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45970.722925462964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45970.722925462964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45970.722925462964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45970.722925462964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45970.722925462964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45970.722925462964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45970.722925462964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45970.722925462964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45970.722925462964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45970.722925462964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45970.722925462964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45970.722925462964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45970.722925462964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45970.722925462964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45970.722925462964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45970.722925462964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45970.722925462964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45970.722925462964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45970.722925462964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45970.722925462964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45970.722925462964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45970.722925462964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45970.722925462964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45970.722925462964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45970.722925462964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45970.722925462964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45970.722925462964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45970.722925462964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45970.722925462964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45970.722925462964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45970.722925462964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45970.722925462964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45970.722925462964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45970.722925462964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45970.722925462964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45970.722925462964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45970.722925462964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45970.722925462964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45970.722925462964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45970.722925462964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45970.722925462964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45970.722925462964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45970.722925462964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45970.722925462964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45970.722925462964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45970.722925462964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45970.722925462964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45970.722925462964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45970.722925462964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45970.722925462964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45970.722925462964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45970.722925462964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45970.722925462964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45970.722925462964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45970.722925462964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45970.722925462964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45970.722925462964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45970.722925462964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45970.722925462964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45970.722925462964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45970.722925462964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45970.722925462964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45970.722925462964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45970.722925462964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45970.722925462964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45970.722925462964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45970.722925462964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45970.722925462964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45970.722925462964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45970.722925462964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45970.722925462964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45970.722925462964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45970.722925462964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45970.722925462964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45970.722925462964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45970.722925462964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45970.722925462964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45970.722925462964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45970.722925462964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45970.722925462964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45970.722925462964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45970.722925462964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45970.722925462964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45970.722925462964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45970.722925462964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45970.722925462964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45970.722925462964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45970.722925462964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45970.722925462964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45970.722925462964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45970.722925462964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45970.722925462964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45970.722925462964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45970.722925462964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45970.722925462964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45970.722925462964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45970.722925462964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45970.722925462964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45970.722925462964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45970.722925462964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45970.722925462964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45970.722925462964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45970.722925462964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45970.722925462964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45970.722925462964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45970.722925462964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45970.722925462964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45970.722925462964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45970.722925462964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45970.722925462964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45970.722925462964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45970.722925462964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45970.722925462964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45970.722925462964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45970.722925462964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45970.722925462964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45970.722925462964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45970.722925462964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45970.722925462964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45970.722925462964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45970.722925462964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45970.722925462964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45970.722925462964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45970.722925462964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45970.722925462964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45970.722925462964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45970.722925462964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45970.722925462964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45970.722925462964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45970.722925462964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45970.722925462964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45970.722925462964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45970.722925462964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45970.722925462964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45970.722925462964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45970.722925462964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45970.722925462964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45970.722925462964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45970.722925462964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45970.722925462964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45970.722925462964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45970.722925462964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45970.722925462964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45970.722925462964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45970.722925462964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45970.722925462964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45970.722925462964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45970.722925462964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45970.722925462964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45970.722925462964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45970.722925462964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45970.722925462964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45970.722925462964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45970.722925462964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45970.722925462964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45970.722925462964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45970.722925462964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45970.722925462964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45970.722925462964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45970.722925462964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45970.722925462964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45970.722925462964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45970.722925462964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45970.722925462964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45970.722925462964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45970.722925462964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45970.722925462964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45970.722925462964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45970.722925462964</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45970.722925462964</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45970.722925462964</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45970.722925462964</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45970.722925462964</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39125</v>
      </c>
      <c r="B2" s="142" t="str">
        <f>IFERROR(VLOOKUP(D2,DB!A:K,11,0),"")</f>
        <v>R6</v>
      </c>
      <c r="C2" s="143">
        <v>3</v>
      </c>
      <c r="D2" s="142" t="s">
        <v>35998</v>
      </c>
      <c r="E2" s="124" t="s">
        <v>39021</v>
      </c>
      <c r="F2" s="144">
        <v>45970.700682870367</v>
      </c>
      <c r="G2" s="105">
        <f t="shared" ref="G2:G14" ca="1" si="0">IFERROR(NOW()-F2,"-")</f>
        <v>2.2242592596739996E-2</v>
      </c>
      <c r="H2" s="144">
        <v>45970.693495370368</v>
      </c>
      <c r="I2" s="142" t="str">
        <f>IFERROR(VLOOKUP(D2,DB!A:F,6,0),"")</f>
        <v>SCECO</v>
      </c>
      <c r="J2" s="142" t="str">
        <f>IFERROR(VLOOKUP(D2,DB!A:G,7,0),"")</f>
        <v>Dead</v>
      </c>
      <c r="K2" s="145" t="s">
        <v>39126</v>
      </c>
      <c r="L2" s="146" t="str">
        <f>IFERROR(VLOOKUP(D2,DB!A:I,9,0),"")</f>
        <v>Latis</v>
      </c>
    </row>
    <row r="3" spans="1:16382" ht="31.5" customHeight="1">
      <c r="A3" s="141"/>
      <c r="B3" s="142" t="str">
        <f>IFERROR(VLOOKUP(D3,DB!A:K,11,0),"")</f>
        <v/>
      </c>
      <c r="C3" s="143"/>
      <c r="D3" s="142"/>
      <c r="E3" s="124"/>
      <c r="F3" s="144"/>
      <c r="G3" s="105">
        <f t="shared" ca="1" si="0"/>
        <v>45970.722925462964</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45970.722925462964</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45970.722925462964</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45970.722925462964</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45970.722925462964</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45970.722925462964</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45970.722925462964</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45970.722925462964</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45970.722925462964</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45970.722925462964</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45970.722925462964</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45970.722925462964</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45970.722925462964</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45970.722925462964</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45970.722925462964</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45970.722925462964</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45970.722925462964</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45970.722925462964</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45970.722925462964</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45970.722925462964</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45970.722925462964</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45970.722925462964</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45970.722925462964</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45970.722925462964</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45970.722925462964</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45970.722925462964</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45970.722925462964</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45970.722925462964</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45970.722925462964</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45970.722925462964</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45970.722925462964</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45970.722925462964</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45970.722925462964</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45970.722925462964</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45970.722925462964</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45970.722925462964</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45970.722925462964</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45970.722925462964</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45970.722925462964</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45970.722925462964</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45970.722925462964</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45970.722925462964</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45970.722925462964</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45970.722925462964</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45970.722925462964</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45970.722925462964</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45970.722925462964</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45970.722925462964</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45970.722925462964</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45970.722925462964</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45970.722925462964</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45970.722925462964</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45970.722925462964</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45970.722925462964</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45970.722925462964</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45970.722925462964</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45970.722925462964</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45970.722925462964</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45970.722925462964</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45970.722925462964</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45970.722925462964</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45970.722925462964</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45970.722925462964</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45970.722925462964</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45970.722925462964</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45970.722925462964</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45970.722925462964</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45970.722925462964</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45970.722925462964</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45970.722925462964</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45970.722925462964</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45970.722925462964</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45970.722925462964</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45970.722925462964</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45970.722925462964</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45970.722925462964</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45970.722925462964</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45970.722925462964</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45970.722925462964</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45970.722925462964</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45970.722925462964</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45970.722925462964</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45970.722925462964</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45970.722925462964</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45970.722925462964</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45970.722925462964</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45970.722925462964</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45970.722925462964</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45970.722925462964</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45970.722925462964</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45970.722925462964</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45970.722925462964</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45970.722925462964</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45970.722925462964</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45970.722925462964</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45970.722925462964</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45970.722925462964</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45970.722925462964</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45970.722925462964</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45970.722925462964</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45970.722925462964</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45970.722925462964</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45970.722925462964</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45970.722925462964</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45970.722925462964</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45970.722925462964</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45970.722925462964</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45970.722925462964</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45970.722925462964</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45970.722925462964</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45970.722925462964</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45970.722925462964</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45970.722925462964</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45970.722925462964</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45970.722925462964</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45970.722925462964</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45970.722925462964</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45970.722925462964</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45970.722925462964</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45970.722925462964</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45970.722925462964</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45970.722925462964</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45970.722925462964</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45970.722925462964</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45970.722925462964</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45970.722925462964</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45970.722925462964</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45970.722925462964</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45970.722925462964</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45970.722925462964</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45970.722925462964</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45970.722925462964</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45970.722925462964</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45970.722925462964</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45970.722925462964</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45970.722925462964</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45970.722925462964</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45970.722925462964</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45970.722925462964</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45970.722925462964</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45970.722925462964</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45970.722925462964</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45970.722925462964</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45970.722925462964</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45970.722925462964</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45970.722925462964</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45970.722925462964</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45970.722925462964</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45970.722925462964</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45970.722925462964</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45970.722925462964</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45970.722925462964</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45970.722925462964</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45970.722925462964</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45970.722925462964</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45970.722925462964</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45970.722925462964</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45970.722925462964</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45970.722925462964</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45970.722925462964</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45970.722925462964</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45970.722925462964</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45970.722925462964</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45970.722925462964</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45970.722925462964</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45970.722925462964</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45970.722925462964</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45970.722925462964</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45970.722925462964</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45970.722925462964</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45970.722925462964</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45970.722925462964</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45970.722925462964</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45970.722925462964</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2025-11-09T14:22:03Z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