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609" documentId="120_S{2AC9BD13-BADA-5192-A53E-5A8FF88502F6}" xr6:coauthVersionLast="47" xr6:coauthVersionMax="47" xr10:uidLastSave="{B966E8B7-3A7E-41CF-A982-F2F85CD603B2}"/>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4" i="4"/>
  <c r="I4" i="4"/>
  <c r="J4" i="4"/>
  <c r="L4" i="4"/>
  <c r="B4" i="4"/>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<sst xmlns="http://schemas.openxmlformats.org/spreadsheetml/2006/main" count="181543" uniqueCount="39147">
  <si>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</si>
  <si>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</si>
  <si>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</si>
  <si>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</si>
  <si>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</si>
  <si>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</si>
  <si>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</si>
  <si>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</si>
  <si>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</si>
  <si>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</si>
  <si>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</si>
  <si>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</si>
  <si>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</si>
  <si>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</si>
  <si>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</si>
  <si>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</si>
  <si>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</si>
  <si>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</si>
  <si>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</si>
  <si>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</si>
  <si>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</si>
  <si>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</si>
  <si>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</si>
  <si>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</si>
  <si>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</si>
  <si>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</si>
  <si>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</si>
  <si>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</si>
  <si>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</si>
  <si>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</si>
  <si>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</si>
  <si>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</si>
  <si>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</si>
  <si>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</si>
  <si>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</si>
  <si>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</si>
  <si>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</si>
  <si>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</si>
  <si>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</si>
  <si>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</si>
  <si>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</si>
  <si>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</si>
  <si>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</si>
  <si>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</si>
  <si>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</si>
  <si>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</si>
  <si>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</si>
  <si>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</si>
  <si>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</si>
  <si>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</si>
  <si>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</si>
  <si>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</si>
  <si>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</si>
  <si>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</si>
  <si>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</si>
  <si>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</si>
  <si>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</si>
  <si>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</si>
  <si>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</si>
  <si>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</si>
  <si>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</si>
  <si>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</si>
  <si>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</si>
  <si>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</si>
  <si>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</si>
  <si>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</si>
  <si>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</si>
  <si>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</si>
  <si>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</si>
  <si>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</si>
  <si>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</si>
  <si>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</si>
  <si>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</si>
  <si>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</si>
  <si>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</si>
  <si>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</si>
  <si>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</si>
  <si>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</si>
  <si>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</si>
  <si>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</si>
  <si>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</si>
  <si>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</si>
  <si>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</si>
  <si>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</si>
  <si>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</si>
  <si>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</si>
  <si>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</si>
  <si>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</si>
  <si>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</si>
  <si>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</si>
  <si>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</si>
  <si>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</si>
  <si>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</si>
  <si>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</si>
  <si>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</si>
  <si>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</si>
  <si>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</si>
  <si>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</si>
  <si>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</si>
  <si>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</si>
  <si>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</si>
  <si>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</si>
  <si>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</si>
  <si>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</si>
  <si>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</si>
  <si>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</si>
  <si>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</si>
  <si>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</si>
  <si>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</si>
  <si>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</si>
  <si>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</si>
  <si>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</si>
  <si>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</si>
  <si>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</si>
  <si>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</si>
  <si>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</si>
  <si>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</si>
  <si>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</si>
  <si>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</si>
  <si>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</si>
  <si>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</si>
  <si>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</si>
  <si>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</si>
  <si>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</si>
  <si>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</si>
  <si>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</si>
  <si>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</si>
  <si>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</si>
  <si>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</si>
  <si>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</si>
  <si>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</si>
  <si>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</si>
  <si>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</si>
  <si>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</si>
  <si>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</si>
  <si>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</si>
  <si>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</si>
  <si>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</si>
  <si>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</si>
  <si>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</si>
  <si>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</si>
  <si>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</si>
  <si>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</si>
  <si>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</si>
  <si>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</si>
  <si>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</si>
  <si>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</si>
  <si>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</si>
  <si>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</si>
  <si>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</si>
  <si>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</si>
  <si>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</si>
  <si>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</si>
  <si>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</si>
  <si>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</si>
  <si>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</si>
  <si>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</si>
  <si>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</si>
  <si>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</si>
  <si>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</si>
  <si>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</si>
  <si>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</si>
  <si>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</si>
  <si>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</si>
  <si>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</si>
  <si>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</si>
  <si>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</si>
  <si>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</si>
  <si>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</si>
  <si>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</si>
  <si>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</si>
  <si>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</si>
  <si>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</si>
  <si>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</si>
  <si>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</si>
  <si>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</si>
  <si>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</si>
  <si>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</si>
  <si>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</si>
  <si>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</si>
  <si>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</si>
  <si>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</si>
  <si>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</si>
  <si>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</si>
  <si>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</si>
  <si>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</si>
  <si>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</si>
  <si>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</si>
  <si>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</si>
  <si>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</si>
  <si>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</si>
  <si>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</si>
  <si>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</si>
  <si>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</si>
  <si>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</si>
  <si>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</si>
  <si>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</si>
  <si>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</si>
  <si>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</si>
  <si>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</si>
  <si>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</si>
  <si>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</si>
  <si>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</si>
  <si>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</si>
  <si>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</si>
  <si>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</si>
  <si>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</si>
  <si>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</si>
  <si>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</si>
  <si>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</si>
  <si>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</si>
  <si>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</si>
  <si>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</si>
  <si>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</si>
  <si>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</si>
  <si>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</si>
  <si>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</si>
  <si>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</si>
  <si>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</si>
  <si>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</si>
  <si>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</si>
  <si>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</si>
  <si>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</si>
  <si>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</si>
  <si>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</si>
  <si>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</si>
  <si>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</si>
  <si>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</si>
  <si>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</si>
  <si>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</si>
  <si>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</si>
  <si>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</si>
  <si>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</si>
  <si>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</si>
  <si>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</si>
  <si>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</si>
  <si>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</si>
  <si>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</si>
  <si>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</si>
  <si>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</si>
  <si>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</si>
  <si>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</si>
  <si>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</si>
  <si>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</si>
  <si>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</si>
  <si>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</si>
  <si>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</si>
  <si>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</si>
  <si>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</si>
  <si>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</si>
  <si>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</si>
  <si>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</si>
  <si>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</si>
  <si>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</si>
  <si>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</si>
  <si>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</si>
  <si>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</si>
  <si>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</si>
  <si>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</si>
  <si>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</si>
  <si>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</si>
  <si>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</si>
  <si>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</si>
  <si>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</si>
  <si>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</si>
  <si>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</si>
  <si>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</si>
  <si>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</si>
  <si>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</si>
  <si>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</si>
  <si>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</si>
  <si>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</si>
  <si>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</si>
  <si>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</si>
  <si>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</si>
  <si>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</si>
  <si>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</si>
  <si>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</si>
  <si>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</si>
  <si>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</si>
  <si>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</si>
  <si>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</si>
  <si>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</si>
  <si>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</si>
  <si>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</si>
  <si>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</si>
  <si>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</si>
  <si>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</si>
  <si>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</si>
  <si>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</si>
  <si>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</si>
  <si>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</si>
  <si>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</si>
  <si>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</si>
  <si>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</si>
  <si>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</si>
  <si>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</si>
  <si>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</si>
  <si>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</si>
  <si>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</si>
  <si>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</si>
  <si>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</si>
  <si>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</si>
  <si>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</si>
  <si>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</si>
  <si>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</si>
  <si>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</si>
  <si>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</si>
  <si>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</si>
  <si>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</si>
  <si>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</si>
  <si>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</si>
  <si>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</si>
  <si>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</si>
  <si>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</si>
  <si>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</si>
  <si>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</si>
  <si>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</si>
  <si>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</si>
  <si>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</si>
  <si>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</si>
  <si>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</si>
  <si>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</si>
  <si>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</si>
  <si>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</si>
  <si>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</si>
  <si>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</si>
  <si>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</si>
  <si>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</si>
  <si>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</si>
  <si>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</si>
  <si>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</si>
  <si>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</si>
  <si>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</si>
  <si>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</si>
  <si>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</si>
  <si>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</si>
  <si>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</si>
  <si>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</si>
  <si>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</si>
  <si>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</si>
  <si>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</si>
  <si>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</si>
  <si>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</si>
  <si>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</si>
  <si>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</si>
  <si>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</si>
  <si>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</si>
  <si>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</si>
  <si>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</si>
  <si>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</si>
  <si>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</si>
  <si>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</si>
  <si>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</si>
  <si>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</si>
  <si>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</si>
  <si>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</si>
  <si>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</si>
  <si>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</si>
  <si>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</si>
  <si>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</si>
  <si>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</si>
  <si>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</si>
  <si>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</si>
  <si>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</si>
  <si>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</si>
  <si>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</si>
  <si>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</si>
  <si>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</si>
  <si>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</si>
  <si>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</si>
  <si>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</si>
  <si>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</si>
  <si>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</si>
  <si>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</si>
  <si>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</si>
  <si>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</si>
  <si>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</si>
  <si>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</si>
  <si>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</si>
  <si>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</si>
  <si>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</si>
  <si>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</si>
  <si>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</si>
  <si>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</si>
  <si>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</si>
  <si>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</si>
  <si>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</si>
  <si>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</si>
  <si>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</si>
  <si>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</si>
  <si>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</si>
  <si>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</si>
  <si>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</si>
  <si>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</si>
  <si>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</si>
  <si>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</si>
  <si>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</si>
  <si>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</si>
  <si>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</si>
  <si>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</si>
  <si>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</si>
  <si>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</si>
  <si>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</si>
  <si>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</si>
  <si>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</si>
  <si>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</si>
  <si>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</si>
  <si>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</si>
  <si>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</si>
  <si>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</si>
  <si>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</si>
  <si>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</si>
  <si>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</si>
  <si>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</si>
  <si>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</si>
  <si>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</si>
  <si>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</si>
  <si>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</si>
  <si>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</si>
  <si>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</si>
  <si>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</si>
  <si>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</si>
  <si>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</si>
  <si>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</si>
  <si>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</si>
  <si>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</si>
  <si>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</si>
  <si>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</si>
  <si>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</si>
  <si>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</si>
  <si>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</si>
  <si>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</si>
  <si>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</si>
  <si>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</si>
  <si>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</si>
  <si>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</si>
  <si>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</si>
  <si>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</si>
  <si>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</si>
  <si>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</si>
  <si>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</si>
  <si>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</si>
  <si>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</si>
  <si>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</si>
  <si>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</si>
  <si>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</si>
  <si>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</si>
  <si>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</si>
  <si>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</si>
  <si>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</si>
  <si>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</si>
  <si>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</si>
  <si>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</si>
  <si>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</si>
  <si>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</si>
  <si>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</si>
  <si>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</si>
  <si>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</si>
  <si>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</si>
  <si>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</si>
  <si>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</si>
  <si>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</si>
  <si>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</si>
  <si>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</si>
  <si>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</si>
  <si>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</si>
  <si>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</si>
  <si>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</si>
  <si>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</si>
  <si>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</si>
  <si>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</si>
  <si>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</si>
  <si>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</si>
  <si>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</si>
  <si>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</si>
  <si>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</si>
  <si>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</si>
  <si>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</si>
  <si>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</si>
  <si>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</si>
  <si>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</si>
  <si>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</si>
  <si>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</si>
  <si>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</si>
  <si>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</si>
  <si>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</si>
  <si>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</si>
  <si>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</si>
  <si>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</si>
  <si>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</si>
  <si>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</si>
  <si>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</si>
  <si>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</si>
  <si>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</si>
  <si>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</si>
  <si>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</si>
  <si>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</si>
  <si>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</si>
  <si>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</si>
  <si>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</si>
  <si>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</si>
  <si>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</si>
  <si>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</si>
  <si>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</si>
  <si>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</si>
  <si>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</si>
  <si>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</si>
  <si>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</si>
  <si>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</si>
  <si>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</si>
  <si>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</si>
  <si>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</si>
  <si>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</si>
  <si>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</si>
  <si>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</si>
  <si>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</si>
  <si>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</si>
  <si>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</si>
  <si>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</si>
  <si>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</si>
  <si>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</si>
  <si>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</si>
  <si>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</si>
  <si>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</si>
  <si>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</si>
  <si>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</si>
  <si>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</si>
  <si>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</si>
  <si>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</si>
  <si>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</si>
  <si>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</si>
  <si>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</si>
  <si>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</si>
  <si>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</si>
  <si>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</si>
  <si>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</si>
  <si>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</si>
  <si>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</si>
  <si>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</si>
  <si>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</si>
  <si>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</si>
  <si>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</si>
  <si>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</si>
  <si>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</si>
  <si>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</si>
  <si>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</si>
  <si>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</si>
  <si>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</si>
  <si>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</si>
  <si>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</si>
  <si>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</si>
  <si>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</si>
  <si>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</si>
  <si>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</si>
  <si>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</si>
  <si>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</si>
  <si>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</si>
  <si>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</si>
  <si>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</si>
  <si>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</si>
  <si>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</si>
  <si>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</si>
  <si>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</si>
  <si>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</si>
  <si>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</si>
  <si>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</si>
  <si>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</si>
  <si>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</si>
  <si>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</si>
  <si>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</si>
  <si>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</si>
  <si>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</si>
  <si>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</si>
  <si>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</si>
  <si>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</si>
  <si>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</si>
  <si>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</si>
  <si>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</si>
  <si>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</si>
  <si>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</si>
  <si>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</si>
  <si>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</si>
  <si>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</si>
  <si>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</si>
  <si>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</si>
  <si>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</si>
  <si>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</si>
  <si>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</si>
  <si>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</si>
  <si>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</si>
  <si>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</si>
  <si>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</si>
  <si>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</si>
  <si>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</si>
  <si>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</si>
  <si>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</si>
  <si>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</si>
  <si>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</si>
  <si>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</si>
  <si>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</si>
  <si>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</si>
  <si>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</si>
  <si>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</si>
  <si>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</si>
  <si>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</si>
  <si>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</si>
  <si>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</si>
  <si>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</si>
  <si>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</si>
  <si>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</si>
  <si>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</si>
  <si>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</si>
  <si>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</si>
  <si>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</si>
  <si>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</si>
  <si>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</si>
  <si>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</si>
  <si>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</si>
  <si>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</si>
  <si>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</si>
  <si>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</si>
  <si>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</si>
  <si>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</si>
  <si>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</si>
  <si>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</si>
  <si>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</si>
  <si>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</si>
  <si>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</si>
  <si>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</si>
  <si>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</si>
  <si>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</si>
  <si>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</si>
  <si>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</si>
  <si>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</si>
  <si>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</si>
  <si>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</si>
  <si>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</si>
  <si>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</si>
  <si>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</si>
  <si>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</si>
  <si>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</si>
  <si>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</si>
  <si>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</si>
  <si>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</si>
  <si>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</si>
  <si>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</si>
  <si>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</si>
  <si>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</si>
  <si>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</si>
  <si>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</si>
  <si>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</si>
  <si>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</si>
  <si>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</si>
  <si>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</si>
  <si>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</si>
  <si>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</si>
  <si>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</si>
  <si>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</si>
  <si>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</si>
  <si>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</si>
  <si>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</si>
  <si>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</si>
  <si>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</si>
  <si>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</si>
  <si>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</si>
  <si>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</si>
  <si>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</si>
  <si>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</si>
  <si>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</si>
  <si>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</si>
  <si>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</si>
  <si>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</si>
  <si>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</si>
  <si>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</si>
  <si>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</si>
  <si>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</si>
  <si>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</si>
  <si>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</si>
  <si>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</si>
  <si>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</si>
  <si>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</si>
  <si>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</si>
  <si>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</si>
  <si>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</si>
  <si>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</si>
  <si>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</si>
  <si>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</si>
  <si>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</si>
  <si>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</si>
  <si>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</si>
  <si>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</si>
  <si>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</si>
  <si>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</si>
  <si>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</si>
  <si>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</si>
  <si>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</si>
  <si>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</si>
  <si>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</si>
  <si>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</si>
  <si>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</si>
  <si>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</si>
  <si>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</si>
  <si>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</si>
  <si>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</si>
  <si>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</si>
  <si>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</si>
  <si>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</si>
  <si>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</si>
  <si>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</si>
  <si>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</si>
  <si>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</si>
  <si>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</si>
  <si>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</si>
  <si>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</si>
  <si>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</si>
  <si>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</si>
  <si>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</si>
  <si>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</si>
  <si>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</si>
  <si>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</si>
  <si>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</si>
  <si>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</si>
  <si>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</si>
  <si>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</si>
  <si>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</si>
  <si>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</si>
  <si>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</si>
  <si>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</si>
  <si>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</si>
  <si>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</si>
  <si>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</si>
  <si>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</si>
  <si>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</si>
  <si>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</si>
  <si>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</si>
  <si>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</si>
  <si>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</si>
  <si>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</si>
  <si>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</si>
  <si>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</si>
  <si>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</si>
  <si>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</si>
  <si>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</si>
  <si>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</si>
  <si>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</si>
  <si>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</si>
  <si>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</si>
  <si>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</si>
  <si>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</si>
  <si>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</si>
  <si>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</si>
  <si>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</si>
  <si>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</si>
  <si>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</si>
  <si>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</si>
  <si>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</si>
  <si>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</si>
  <si>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</si>
  <si>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</si>
  <si>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</si>
  <si>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</si>
  <si>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</si>
  <si>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</si>
  <si>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</si>
  <si>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</si>
  <si>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</si>
  <si>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</si>
  <si>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</si>
  <si>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</si>
  <si>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</si>
  <si>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</si>
  <si>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</si>
  <si>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</si>
  <si>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</si>
  <si>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</si>
  <si>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</si>
  <si>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</si>
  <si>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</si>
  <si>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</si>
  <si>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</si>
  <si>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</si>
  <si>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</si>
  <si>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</si>
  <si>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</si>
  <si>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</si>
  <si>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</si>
  <si>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</si>
  <si>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</si>
  <si>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</si>
  <si>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</si>
  <si>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</si>
  <si>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</si>
  <si>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</si>
  <si>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</si>
  <si>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</si>
  <si>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</si>
  <si>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</si>
  <si>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</si>
  <si>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</si>
  <si>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</si>
  <si>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</si>
  <si>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</si>
  <si>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</si>
  <si>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</si>
  <si>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</si>
  <si>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</si>
  <si>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</si>
  <si>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</si>
  <si>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</si>
  <si>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</si>
  <si>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</si>
  <si>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</si>
  <si>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</si>
  <si>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</si>
  <si>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</si>
  <si>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</si>
  <si>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</si>
  <si>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</si>
  <si>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</si>
  <si>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</si>
  <si>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</si>
  <si>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</si>
  <si>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</si>
  <si>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</si>
  <si>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</si>
  <si>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</si>
  <si>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</si>
  <si>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</si>
  <si>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</si>
  <si>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</si>
  <si>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</si>
  <si>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</si>
  <si>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</si>
  <si>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</si>
  <si>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</si>
  <si>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</si>
  <si>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</si>
  <si>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</si>
  <si>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</si>
  <si>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</si>
  <si>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</si>
  <si>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</si>
  <si>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</si>
  <si>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</si>
  <si>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</si>
  <si>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</si>
  <si>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</si>
  <si>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</si>
  <si>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</si>
  <si>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</si>
  <si>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</si>
  <si>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</si>
  <si>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</si>
  <si>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</si>
  <si>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</si>
  <si>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</si>
  <si>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</si>
  <si>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</si>
  <si>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</si>
  <si>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</si>
  <si>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</si>
  <si>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</si>
  <si>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</si>
  <si>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</si>
  <si>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</si>
  <si>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</si>
  <si>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</si>
  <si>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</si>
  <si>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</si>
  <si>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</si>
  <si>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</si>
  <si>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</si>
  <si>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</si>
  <si>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</si>
  <si>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</si>
  <si>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</si>
  <si>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</si>
  <si>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</si>
  <si>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</si>
  <si>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</si>
  <si>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</si>
  <si>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</si>
  <si>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</si>
  <si>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</si>
  <si>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</si>
  <si>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</si>
  <si>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</si>
  <si>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</si>
  <si>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</si>
  <si>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</si>
  <si>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</si>
  <si>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</si>
  <si>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</si>
  <si>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</si>
  <si>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</si>
  <si>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</si>
  <si>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</si>
  <si>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</si>
  <si>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</si>
  <si>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</si>
  <si>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</si>
  <si>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</si>
  <si>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</si>
  <si>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</si>
  <si>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</si>
  <si>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</si>
  <si>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</si>
  <si>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</si>
  <si>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</si>
  <si>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</si>
  <si>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</si>
  <si>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</si>
  <si>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</si>
  <si>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</si>
  <si>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</si>
  <si>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</si>
  <si>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</si>
  <si>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</si>
  <si>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</si>
  <si>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</si>
  <si>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</si>
  <si>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</si>
  <si>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</si>
  <si>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</si>
  <si>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</si>
  <si>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</si>
  <si>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</si>
  <si>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</si>
  <si>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</si>
  <si>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</si>
  <si>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</si>
  <si>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</si>
  <si>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</si>
  <si>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</si>
  <si>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</si>
  <si>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</si>
  <si>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</si>
  <si>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</si>
  <si>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</si>
  <si>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</si>
  <si>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</si>
  <si>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</si>
  <si>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</si>
  <si>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</si>
  <si>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</si>
  <si>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</si>
  <si>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</si>
  <si>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</si>
  <si>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</si>
  <si>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</si>
  <si>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</si>
  <si>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</si>
  <si>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</si>
  <si>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</si>
  <si>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</si>
  <si>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</si>
  <si>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</si>
  <si>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</si>
  <si>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</si>
  <si>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</si>
  <si>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</si>
  <si>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</si>
  <si>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</si>
  <si>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</si>
  <si>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</si>
  <si>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</si>
  <si>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</si>
  <si>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</si>
  <si>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</si>
  <si>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</si>
  <si>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</si>
  <si>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</si>
  <si>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</si>
  <si>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</si>
  <si>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</si>
  <si>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</si>
  <si>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</si>
  <si>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</si>
  <si>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</si>
  <si>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</si>
  <si>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</si>
  <si>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</si>
  <si>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</si>
  <si>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</si>
  <si>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</si>
  <si>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</si>
  <si>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</si>
  <si>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</si>
  <si>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</si>
  <si>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</si>
  <si>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</si>
  <si>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</si>
  <si>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</si>
  <si>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</si>
  <si>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</si>
  <si>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</si>
  <si>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</si>
  <si>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</si>
  <si>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</si>
  <si>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</si>
  <si>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</si>
  <si>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</si>
  <si>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</si>
  <si>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</si>
  <si>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</si>
  <si>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</si>
  <si>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</si>
  <si>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</si>
  <si>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</si>
  <si>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</si>
  <si>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</si>
  <si>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</si>
  <si>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</si>
  <si>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</si>
  <si>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</si>
  <si>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</si>
  <si>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</si>
  <si>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</si>
  <si>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</si>
  <si>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</si>
  <si>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</si>
  <si>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</si>
  <si>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</si>
  <si>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</si>
  <si>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</si>
  <si>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</si>
  <si>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</si>
  <si>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</si>
  <si>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</si>
  <si>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</si>
  <si>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</si>
  <si>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</si>
  <si>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</si>
  <si>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</si>
  <si>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</si>
  <si>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</si>
  <si>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</si>
  <si>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</si>
  <si>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</si>
  <si>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</si>
  <si>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</si>
  <si>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</si>
  <si>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</si>
  <si>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</si>
  <si>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</si>
  <si>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</si>
  <si>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</si>
  <si>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</si>
  <si>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</si>
  <si>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</si>
  <si>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</si>
  <si>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</si>
  <si>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</si>
  <si>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</si>
  <si>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</si>
  <si>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</si>
  <si>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</si>
  <si>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</si>
  <si>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</si>
  <si>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</si>
  <si>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</si>
  <si>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</si>
  <si>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</si>
  <si>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</si>
  <si>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</si>
  <si>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</si>
  <si>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</si>
  <si>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</si>
  <si>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</si>
  <si>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</si>
  <si>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</si>
  <si>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</si>
  <si>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</si>
  <si>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</si>
  <si>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</si>
  <si>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</si>
  <si>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</si>
  <si>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</si>
  <si>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</si>
  <si>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</si>
  <si>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</si>
  <si>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</si>
  <si>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</si>
  <si>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</si>
  <si>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</si>
  <si>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</si>
  <si>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</si>
  <si>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</si>
  <si>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</si>
  <si>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</si>
  <si>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</si>
  <si>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</si>
  <si>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</si>
  <si>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</si>
  <si>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</si>
  <si>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</si>
  <si>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</si>
  <si>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</si>
  <si>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</si>
  <si>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</si>
  <si>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</si>
  <si>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</si>
  <si>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</si>
  <si>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</si>
  <si>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</si>
  <si>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</si>
  <si>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</si>
  <si>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</si>
  <si>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</si>
  <si>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</si>
  <si>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</si>
  <si>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</si>
  <si>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</si>
  <si>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</si>
  <si>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</si>
  <si>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</si>
  <si>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</si>
  <si>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</si>
  <si>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</si>
  <si>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</si>
  <si>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</si>
  <si>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</si>
  <si>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</si>
  <si>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</si>
  <si>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</si>
  <si>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</si>
  <si>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</si>
  <si>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</si>
  <si>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</si>
  <si>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</si>
  <si>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</si>
  <si>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</si>
  <si>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</si>
  <si>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</si>
  <si>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</si>
  <si>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</si>
  <si>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</si>
  <si>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</si>
  <si>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</si>
  <si>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</si>
  <si>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</si>
  <si>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</si>
  <si>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</si>
  <si>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</si>
  <si>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</si>
  <si>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</si>
  <si>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</si>
  <si>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</si>
  <si>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</si>
  <si>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</si>
  <si>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</si>
  <si>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</si>
  <si>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</si>
  <si>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</si>
  <si>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</si>
  <si>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</si>
  <si>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</si>
  <si>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</si>
  <si>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</si>
  <si>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</si>
  <si>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</si>
  <si>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</si>
  <si>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</si>
  <si>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</si>
  <si>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</si>
  <si>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</si>
  <si>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</si>
  <si>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</si>
  <si>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</si>
  <si>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</si>
  <si>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</si>
  <si>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</si>
  <si>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</si>
  <si>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</si>
  <si>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</si>
  <si>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</si>
  <si>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</si>
  <si>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</si>
  <si>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</si>
  <si>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</si>
  <si>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</si>
  <si>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</si>
  <si>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</si>
  <si>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</si>
  <si>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</si>
  <si>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</si>
  <si>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</si>
  <si>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</si>
  <si>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</si>
  <si>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</si>
  <si>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</si>
  <si>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</si>
  <si>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</si>
  <si>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</si>
  <si>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</si>
  <si>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</si>
  <si>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</si>
  <si>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</si>
  <si>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</si>
  <si>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</si>
  <si>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</si>
  <si>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</si>
  <si>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</si>
  <si>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</si>
  <si>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</si>
  <si>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</si>
  <si>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</si>
  <si>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</si>
  <si>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</si>
  <si>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</si>
  <si>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</si>
  <si>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</si>
  <si>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</si>
  <si>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</si>
  <si>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</si>
  <si>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</si>
  <si>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</si>
  <si>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</si>
  <si>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</si>
  <si>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</si>
  <si>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</si>
  <si>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</si>
  <si>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</si>
  <si>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</si>
  <si>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</si>
  <si>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</si>
  <si>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</si>
  <si>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</si>
  <si>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</si>
  <si>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</si>
  <si>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</si>
  <si>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</si>
  <si>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</si>
  <si>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</si>
  <si>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</si>
  <si>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</si>
  <si>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</si>
  <si>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</si>
  <si>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</si>
  <si>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</si>
  <si>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</si>
  <si>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</si>
  <si>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</si>
  <si>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</si>
  <si>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</si>
  <si>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</si>
  <si>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</si>
  <si>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</si>
  <si>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</si>
  <si>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</si>
  <si>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</si>
  <si>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</si>
  <si>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</si>
  <si>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</si>
  <si>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</si>
  <si>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</si>
  <si>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</si>
  <si>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</si>
  <si>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</si>
  <si>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</si>
  <si>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</si>
  <si>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</si>
  <si>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</si>
  <si>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</si>
  <si>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</si>
  <si>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</si>
  <si>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</si>
  <si>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</si>
  <si>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</si>
  <si>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</si>
  <si>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</si>
  <si>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</si>
  <si>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</si>
  <si>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</si>
  <si>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</si>
  <si>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</si>
  <si>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</si>
  <si>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</si>
  <si>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</si>
  <si>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</si>
  <si>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</si>
  <si>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</si>
  <si>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</si>
  <si>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</si>
  <si>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</si>
  <si>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</si>
  <si>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</si>
  <si>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</si>
  <si>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</si>
  <si>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</si>
  <si>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</si>
  <si>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</si>
  <si>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</si>
  <si>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</si>
  <si>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</si>
  <si>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</si>
  <si>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</si>
  <si>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</si>
  <si>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</si>
  <si>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</si>
  <si>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</si>
  <si>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</si>
  <si>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</si>
  <si>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</si>
  <si>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</si>
  <si>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</si>
  <si>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</si>
  <si>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</si>
  <si>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</si>
  <si>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</si>
  <si>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</si>
  <si>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</si>
  <si>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</si>
  <si>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</si>
  <si>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</si>
  <si>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</si>
  <si>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</si>
  <si>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</si>
  <si>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</si>
  <si>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</si>
  <si>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</si>
  <si>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</si>
  <si>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</si>
  <si>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</si>
  <si>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</si>
  <si>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</si>
  <si>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</si>
  <si>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</si>
  <si>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</si>
  <si>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</si>
  <si>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</si>
  <si>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</si>
  <si>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</si>
  <si>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</si>
  <si>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</si>
  <si>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</si>
  <si>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</si>
  <si>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</si>
  <si>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</si>
  <si>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</si>
  <si>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</si>
  <si>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</si>
  <si>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</si>
  <si>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</si>
  <si>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</si>
  <si>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</si>
  <si>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</si>
  <si>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</si>
  <si>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</si>
  <si>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</si>
  <si>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</si>
  <si>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</si>
  <si>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</si>
  <si>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</si>
  <si>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</si>
  <si>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</si>
  <si>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</si>
  <si>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</si>
  <si>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</si>
  <si>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</si>
  <si>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</si>
  <si>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</si>
  <si>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</si>
  <si>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</si>
  <si>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</si>
  <si>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</si>
  <si>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</si>
  <si>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</si>
  <si>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</si>
  <si>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</si>
  <si>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</si>
  <si>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</si>
  <si>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</si>
  <si>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</si>
  <si>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</si>
  <si>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</si>
  <si>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</si>
  <si>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</si>
  <si>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</si>
  <si>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</si>
  <si>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</si>
  <si>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</si>
  <si>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</si>
  <si>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</si>
  <si>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</si>
  <si>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</si>
  <si>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</si>
  <si>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</si>
  <si>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</si>
  <si>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</si>
  <si>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</si>
  <si>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</si>
  <si>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</si>
  <si>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</si>
  <si>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</si>
  <si>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</si>
  <si>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</si>
  <si>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</si>
  <si>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</si>
  <si>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</si>
  <si>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</si>
  <si>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</si>
  <si>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</si>
  <si>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</si>
  <si>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</si>
  <si>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</si>
  <si>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</si>
  <si>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</si>
  <si>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</si>
  <si>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</si>
  <si>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</si>
  <si>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</si>
  <si>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</si>
  <si>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</si>
  <si>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</si>
  <si>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</si>
  <si>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</si>
  <si>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</si>
  <si>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</si>
  <si>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</si>
  <si>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</si>
  <si>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</si>
  <si>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</si>
  <si>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</si>
  <si>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</si>
  <si>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</si>
  <si>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</si>
  <si>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</si>
  <si>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</si>
  <si>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</si>
  <si>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</si>
  <si>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</si>
  <si>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</si>
  <si>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</si>
  <si>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</si>
  <si>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</si>
  <si>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</si>
  <si>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</si>
  <si>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</si>
  <si>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</si>
  <si>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</si>
  <si>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</si>
  <si>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</si>
  <si>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</si>
  <si>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</si>
  <si>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</si>
  <si>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</si>
  <si>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</si>
  <si>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</si>
  <si>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</si>
  <si>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</si>
  <si>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</si>
  <si>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</si>
  <si>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</si>
  <si>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</si>
  <si>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</si>
  <si>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</si>
  <si>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</si>
  <si>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</si>
  <si>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</si>
  <si>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</si>
  <si>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</si>
  <si>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</si>
  <si>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</si>
  <si>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</si>
  <si>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</si>
  <si>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</si>
  <si>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</si>
  <si>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</si>
  <si>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</si>
  <si>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</si>
  <si>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</si>
  <si>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</si>
  <si>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</si>
  <si>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</si>
  <si>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</si>
  <si>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</si>
  <si>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</si>
  <si>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</si>
  <si>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</si>
  <si>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</si>
  <si>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</si>
  <si>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</si>
  <si>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</si>
  <si>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</si>
  <si>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</si>
  <si>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</si>
  <si>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</si>
  <si>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</si>
  <si>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</si>
  <si>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</si>
  <si>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</si>
  <si>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</si>
  <si>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</si>
  <si>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</si>
  <si>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</si>
  <si>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</si>
  <si>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</si>
  <si>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</si>
  <si>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</si>
  <si>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</si>
  <si>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</si>
  <si>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</si>
  <si>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</si>
  <si>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</si>
  <si>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</si>
  <si>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</si>
  <si>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</si>
  <si>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</si>
  <si>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</si>
  <si>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</si>
  <si>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</si>
  <si>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</si>
  <si>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</si>
  <si>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</si>
  <si>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</si>
  <si>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</si>
  <si>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</si>
  <si>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</si>
  <si>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</si>
  <si>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</si>
  <si>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</si>
  <si>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</si>
  <si>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</si>
  <si>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</si>
  <si>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</si>
  <si>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</si>
  <si>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</si>
  <si>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</si>
  <si>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</si>
  <si>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</si>
  <si>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</si>
  <si>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</si>
  <si>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</si>
  <si>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</si>
  <si>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</si>
  <si>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</si>
  <si>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</si>
  <si>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</si>
  <si>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</si>
  <si>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</si>
  <si>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</si>
  <si>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</si>
  <si>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</si>
  <si>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</si>
  <si>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</si>
  <si>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</si>
  <si>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</si>
  <si>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</si>
  <si>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</si>
  <si>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</si>
  <si>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</si>
  <si>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</si>
  <si>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</si>
  <si>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</si>
  <si>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</si>
  <si>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</si>
  <si>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</si>
  <si>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</si>
  <si>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</si>
  <si>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</si>
  <si>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</si>
  <si>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</si>
  <si>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</si>
  <si>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</si>
  <si>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</si>
  <si>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</si>
  <si>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</si>
  <si>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</si>
  <si>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</si>
  <si>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</si>
  <si>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</si>
  <si>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</si>
  <si>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</si>
  <si>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</si>
  <si>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</si>
  <si>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</si>
  <si>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</si>
  <si>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</si>
  <si>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</si>
  <si>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</si>
  <si>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</si>
  <si>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</si>
  <si>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</si>
  <si>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</si>
  <si>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</si>
  <si>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</si>
  <si>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</si>
  <si>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</si>
  <si>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</si>
  <si>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</si>
  <si>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</si>
  <si>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</si>
  <si>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</si>
  <si>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</si>
  <si>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</si>
  <si>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</si>
  <si>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</si>
  <si>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</si>
  <si>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</si>
  <si>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</si>
  <si>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</si>
  <si>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</si>
  <si>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</si>
  <si>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</si>
  <si>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</si>
  <si>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</si>
  <si>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</si>
  <si>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</si>
  <si>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</si>
  <si>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</si>
  <si>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</si>
  <si>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</si>
  <si>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</si>
  <si>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</si>
  <si>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</si>
  <si>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</si>
  <si>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</si>
  <si>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</si>
  <si>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</si>
  <si>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</si>
  <si>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</si>
  <si>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</si>
  <si>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</si>
  <si>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</si>
  <si>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</si>
  <si>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</si>
  <si>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</si>
  <si>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</si>
  <si>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</si>
  <si>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</si>
  <si>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</si>
  <si>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</si>
  <si>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</si>
  <si>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</si>
  <si>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</si>
  <si>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</si>
  <si>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</si>
  <si>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</si>
  <si>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</si>
  <si>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</si>
  <si>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</si>
  <si>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</si>
  <si>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</si>
  <si>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</si>
  <si>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</si>
  <si>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</si>
  <si>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</si>
  <si>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</si>
  <si>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</si>
  <si>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</si>
  <si>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</si>
  <si>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</si>
  <si>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</si>
  <si>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</si>
  <si>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</si>
  <si>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</si>
  <si>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</si>
  <si>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</si>
  <si>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</si>
  <si>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</si>
  <si>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</si>
  <si>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</si>
  <si>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</si>
  <si>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</si>
  <si>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</si>
  <si>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</si>
  <si>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</si>
  <si>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</si>
  <si>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</si>
  <si>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</si>
  <si>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</si>
  <si>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</si>
  <si>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</si>
  <si>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</si>
  <si>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</si>
  <si>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</si>
  <si>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</si>
  <si>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</si>
  <si>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</si>
  <si>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</si>
  <si>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</si>
  <si>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</si>
  <si>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</si>
  <si>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</si>
  <si>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</si>
  <si>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</si>
  <si>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</si>
  <si>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</si>
  <si>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</si>
  <si>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</si>
  <si>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</si>
  <si>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</si>
  <si>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</si>
  <si>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</si>
  <si>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</si>
  <si>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</si>
  <si>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</si>
  <si>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</si>
  <si>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</si>
  <si>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</si>
  <si>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</si>
  <si>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</si>
  <si>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</si>
  <si>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</si>
  <si>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</si>
  <si>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</si>
  <si>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</si>
  <si>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</si>
  <si>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</si>
  <si>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</si>
  <si>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</si>
  <si>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</si>
  <si>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</si>
  <si>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</si>
  <si>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</si>
  <si>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</si>
  <si>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</si>
  <si>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</si>
  <si>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</si>
  <si>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</si>
  <si>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</si>
  <si>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</si>
  <si>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</si>
  <si>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</si>
  <si>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</si>
  <si>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</si>
  <si>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</si>
  <si>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</si>
  <si>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</si>
  <si>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</si>
  <si>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</si>
  <si>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</si>
  <si>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</si>
  <si>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</si>
  <si>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</si>
  <si>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</si>
  <si>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</si>
  <si>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</si>
  <si>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</si>
  <si>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</si>
  <si>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</si>
  <si>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</si>
  <si>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</si>
  <si>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</si>
  <si>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</si>
  <si>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</si>
  <si>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</si>
  <si>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</si>
  <si>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</si>
  <si>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</si>
  <si>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</si>
  <si>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</si>
  <si>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</si>
  <si>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</si>
  <si>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</si>
  <si>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</si>
  <si>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</si>
  <si>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</si>
  <si>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</si>
  <si>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</si>
  <si>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</si>
  <si>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</si>
  <si>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</si>
  <si>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</si>
  <si>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</si>
  <si>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</si>
  <si>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</si>
  <si>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</si>
  <si>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</si>
  <si>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</si>
  <si>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</si>
  <si>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</si>
  <si>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</si>
  <si>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</si>
  <si>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</si>
  <si>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</si>
  <si>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</si>
  <si>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</si>
  <si>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</si>
  <si>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</si>
  <si>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</si>
  <si>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</si>
  <si>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</si>
  <si>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</si>
  <si>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</si>
  <si>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</si>
  <si>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</si>
  <si>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</si>
  <si>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</si>
  <si>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</si>
  <si>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</si>
  <si>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</si>
  <si>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</si>
  <si>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</si>
  <si>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</si>
  <si>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</si>
  <si>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</si>
  <si>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</si>
  <si>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</si>
  <si>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</si>
  <si>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</si>
  <si>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</si>
  <si>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</si>
  <si>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</si>
  <si>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</si>
  <si>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</si>
  <si>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</si>
  <si>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</si>
  <si>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</si>
  <si>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</si>
  <si>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</si>
  <si>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</si>
  <si>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</si>
  <si>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</si>
  <si>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</si>
  <si>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</si>
  <si>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</si>
  <si>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</si>
  <si>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</si>
  <si>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</si>
  <si>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</si>
  <si>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</si>
  <si>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</si>
  <si>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</si>
  <si>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</si>
  <si>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</si>
  <si>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</si>
  <si>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</si>
  <si>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</si>
  <si>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</si>
  <si>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</si>
  <si>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</si>
  <si>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</si>
  <si>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</si>
  <si>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</si>
  <si>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</si>
  <si>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</si>
  <si>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</si>
  <si>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</si>
  <si>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</si>
  <si>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</si>
  <si>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</si>
  <si>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</si>
  <si>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</si>
  <si>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</si>
  <si>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</si>
  <si>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</si>
  <si>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</si>
  <si>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</si>
  <si>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</si>
  <si>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</si>
  <si>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</si>
  <si>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</si>
  <si>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</si>
  <si>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</si>
  <si>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</si>
  <si>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</si>
  <si>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</si>
  <si>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</si>
  <si>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</si>
  <si>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</si>
  <si>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</si>
  <si>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</si>
  <si>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</si>
  <si>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</si>
  <si>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</si>
  <si>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</si>
  <si>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</si>
  <si>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</si>
  <si>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</si>
  <si>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</si>
  <si>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</si>
  <si>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</si>
  <si>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</si>
  <si>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</si>
  <si>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</si>
  <si>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</si>
  <si>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</si>
  <si>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</si>
  <si>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</si>
  <si>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</si>
  <si>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</si>
  <si>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</si>
  <si>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</si>
  <si>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</si>
  <si>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</si>
  <si>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</si>
  <si>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</si>
  <si>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</si>
  <si>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</si>
  <si>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</si>
  <si>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</si>
  <si>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</si>
  <si>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</si>
  <si>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</si>
  <si>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</si>
  <si>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</si>
  <si>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</si>
  <si>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</si>
  <si>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</si>
  <si>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</si>
  <si>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</si>
  <si>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</si>
  <si>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</si>
  <si>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</si>
  <si>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</si>
  <si>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</si>
  <si>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</si>
  <si>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</si>
  <si>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</si>
  <si>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</si>
  <si>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</si>
  <si>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</si>
  <si>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</si>
  <si>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</si>
  <si>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</si>
  <si>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</si>
  <si>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</si>
  <si>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</si>
  <si>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</si>
  <si>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</si>
  <si>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</si>
  <si>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</si>
  <si>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</si>
  <si>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</si>
  <si>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</si>
  <si>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</si>
  <si>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</si>
  <si>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</si>
  <si>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</si>
  <si>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</si>
  <si>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</si>
  <si>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</si>
  <si>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</si>
  <si>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</si>
  <si>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</si>
  <si>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</si>
  <si>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</si>
  <si>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</si>
  <si>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</si>
  <si>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</si>
  <si>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</si>
  <si>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</si>
  <si>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</si>
  <si>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</si>
  <si>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</si>
  <si>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</si>
  <si>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</si>
  <si>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</si>
  <si>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</si>
  <si>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</si>
  <si>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</si>
  <si>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</si>
  <si>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</si>
  <si>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</si>
  <si>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</si>
  <si>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</si>
  <si>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</si>
  <si>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</si>
  <si>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</si>
  <si>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</si>
  <si>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</si>
  <si>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</si>
  <si>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</si>
  <si>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</si>
  <si>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</si>
  <si>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</si>
  <si>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</si>
  <si>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</si>
  <si>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</si>
  <si>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</si>
  <si>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</si>
  <si>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</si>
  <si>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</si>
  <si>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</si>
  <si>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</si>
  <si>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</si>
  <si>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</si>
  <si>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</si>
  <si>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</si>
  <si>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</si>
  <si>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</si>
  <si>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</si>
  <si>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</si>
  <si>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</si>
  <si>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</si>
  <si>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</si>
  <si>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</si>
  <si>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</si>
  <si>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</si>
  <si>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</si>
  <si>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</si>
  <si>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</si>
  <si>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</si>
  <si>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</si>
  <si>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</si>
  <si>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</si>
  <si>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</si>
  <si>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</si>
  <si>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</si>
  <si>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</si>
  <si>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</si>
  <si>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</si>
  <si>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</si>
  <si>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</si>
  <si>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</si>
  <si>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</si>
  <si>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</si>
  <si>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</si>
  <si>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</si>
  <si>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</si>
  <si>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</si>
  <si>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</si>
  <si>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</si>
  <si>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</si>
  <si>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</si>
  <si>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</si>
  <si>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</si>
  <si>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</si>
  <si>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</si>
  <si>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</si>
  <si>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</si>
  <si>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</si>
  <si>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</si>
  <si>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</si>
  <si>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</si>
  <si>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</si>
  <si>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</si>
  <si>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</si>
  <si>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</si>
  <si>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</si>
  <si>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</si>
  <si>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</si>
  <si>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</si>
  <si>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</si>
  <si>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</si>
  <si>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</si>
  <si>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</si>
  <si>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</si>
  <si>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</si>
  <si>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</si>
  <si>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</si>
  <si>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</si>
  <si>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</si>
  <si>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</si>
  <si>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</si>
  <si>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</si>
  <si>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</si>
  <si>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</si>
  <si>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</si>
  <si>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</si>
  <si>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</si>
  <si>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</si>
  <si>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</si>
  <si>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</si>
  <si>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</si>
  <si>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</si>
  <si>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</si>
  <si>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</si>
  <si>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</si>
  <si>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</si>
  <si>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</si>
  <si>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</si>
  <si>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</si>
  <si>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</si>
  <si>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</si>
  <si>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</si>
  <si>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</si>
  <si>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</si>
  <si>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</si>
  <si>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</si>
  <si>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</si>
  <si>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</si>
  <si>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</si>
  <si>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</si>
  <si>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</si>
  <si>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</si>
  <si>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</si>
  <si>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</si>
  <si>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</si>
  <si>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</si>
  <si>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</si>
  <si>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</si>
  <si>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</si>
  <si>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</si>
  <si>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</si>
  <si>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</si>
  <si>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</si>
  <si>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</si>
  <si>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</si>
  <si>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</si>
  <si>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</si>
  <si>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</si>
  <si>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</si>
  <si>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</si>
  <si>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</si>
  <si>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</si>
  <si>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</si>
  <si>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</si>
  <si>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</si>
  <si>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</si>
  <si>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</si>
  <si>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</si>
  <si>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</si>
  <si>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</si>
  <si>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</si>
  <si>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</si>
  <si>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</si>
  <si>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</si>
  <si>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</si>
  <si>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</si>
  <si>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</si>
  <si>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</si>
  <si>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</si>
  <si>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</si>
  <si>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</si>
  <si>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</si>
  <si>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</si>
  <si>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</si>
  <si>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</si>
  <si>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</si>
  <si>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</si>
  <si>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</si>
  <si>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</si>
  <si>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</si>
  <si>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</si>
  <si>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</si>
  <si>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</si>
  <si>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</si>
  <si>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</si>
  <si>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</si>
  <si>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</si>
  <si>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</si>
  <si>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</si>
  <si>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</si>
  <si>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</si>
  <si>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</si>
  <si>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</si>
  <si>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</si>
  <si>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</si>
  <si>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</si>
  <si>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</si>
  <si>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</si>
  <si>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</si>
  <si>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</si>
  <si>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</si>
  <si>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</si>
  <si>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</si>
  <si>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</si>
  <si>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</si>
  <si>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</si>
  <si>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</si>
  <si>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</si>
  <si>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</si>
  <si>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</si>
  <si>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</si>
  <si>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</si>
  <si>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</si>
  <si>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</si>
  <si>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</si>
  <si>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</si>
  <si>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</si>
  <si>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</si>
  <si>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</si>
  <si>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</si>
  <si>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</si>
  <si>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</si>
  <si>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</si>
  <si>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</si>
  <si>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</si>
  <si>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</si>
  <si>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</si>
  <si>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</si>
  <si>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</si>
  <si>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</si>
  <si>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</si>
  <si>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</si>
  <si>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</si>
  <si>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</si>
  <si>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</si>
  <si>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</si>
  <si>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</si>
  <si>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</si>
  <si>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</si>
  <si>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</si>
  <si>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</si>
  <si>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</si>
  <si>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</si>
  <si>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</si>
  <si>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</si>
  <si>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</si>
  <si>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</si>
  <si>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</si>
  <si>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</si>
  <si>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</si>
  <si>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</si>
  <si>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</si>
  <si>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</si>
  <si>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</si>
  <si>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</si>
  <si>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</si>
  <si>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</si>
  <si>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</si>
  <si>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</si>
  <si>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</si>
  <si>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</si>
  <si>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</si>
  <si>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</si>
  <si>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</si>
  <si>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</si>
  <si>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</si>
  <si>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</si>
  <si>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</si>
  <si>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</si>
  <si>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</si>
  <si>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</si>
  <si>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</si>
  <si>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</si>
  <si>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</si>
  <si>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</si>
  <si>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</si>
  <si>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</si>
  <si>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</si>
  <si>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</si>
  <si>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</si>
  <si>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</si>
  <si>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</si>
  <si>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</si>
  <si>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</si>
  <si>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</si>
  <si>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</si>
  <si>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</si>
  <si>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</si>
  <si>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</si>
  <si>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</si>
  <si>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</si>
  <si>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</si>
  <si>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</si>
  <si>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</si>
  <si>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</si>
  <si>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</si>
  <si>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</si>
  <si>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</si>
  <si>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</si>
  <si>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</si>
  <si>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</si>
  <si>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</si>
  <si>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</si>
  <si>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</si>
  <si>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</si>
  <si>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</si>
  <si>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</si>
  <si>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</si>
  <si>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</si>
  <si>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</si>
  <si>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</si>
  <si>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</si>
  <si>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</si>
  <si>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</si>
  <si>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</si>
  <si>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</si>
  <si>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</si>
  <si>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</si>
  <si>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</si>
  <si>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</si>
  <si>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</si>
  <si>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</si>
  <si>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</si>
  <si>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</si>
  <si>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</si>
  <si>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</si>
  <si>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</si>
  <si>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</si>
  <si>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</si>
  <si>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</si>
  <si>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</si>
  <si>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</si>
  <si>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</si>
  <si>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</si>
  <si>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</si>
  <si>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</si>
  <si>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</si>
  <si>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</si>
  <si>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</si>
  <si>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</si>
  <si>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</si>
  <si>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</si>
  <si>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</si>
  <si>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</si>
  <si>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</si>
  <si>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</si>
  <si>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</si>
  <si>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</si>
  <si>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</si>
  <si>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</si>
  <si>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</si>
  <si>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</si>
  <si>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</si>
  <si>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</si>
  <si>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</si>
  <si>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</si>
  <si>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</si>
  <si>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</si>
  <si>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</si>
  <si>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</si>
  <si>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</si>
  <si>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</si>
  <si>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</si>
  <si>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</si>
  <si>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</si>
  <si>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</si>
  <si>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</si>
  <si>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</si>
  <si>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</si>
  <si>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</si>
  <si>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</si>
  <si>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</si>
  <si>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</si>
  <si>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</si>
  <si>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</si>
  <si>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</si>
  <si>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</si>
  <si>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</si>
  <si>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</si>
  <si>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</si>
  <si>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</si>
  <si>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</si>
  <si>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</si>
  <si>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</si>
  <si>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</si>
  <si>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</si>
  <si>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</si>
  <si>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</si>
  <si>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</si>
  <si>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</si>
  <si>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</si>
  <si>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</si>
  <si>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</si>
  <si>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</si>
  <si>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</si>
  <si>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</si>
  <si>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</si>
  <si>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</si>
  <si>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</si>
  <si>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</si>
  <si>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</si>
  <si>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</si>
  <si>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</si>
  <si>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</si>
  <si>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</si>
  <si>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</si>
  <si>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</si>
  <si>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</si>
  <si>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</si>
  <si>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</si>
  <si>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</si>
  <si>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</si>
  <si>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</si>
  <si>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</si>
  <si>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</si>
  <si>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</si>
  <si>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</si>
  <si>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</si>
  <si>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</si>
  <si>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</si>
  <si>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</si>
  <si>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</si>
  <si>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</si>
  <si>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</si>
  <si>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</si>
  <si>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</si>
  <si>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</si>
  <si>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</si>
  <si>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</si>
  <si>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</si>
  <si>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</si>
  <si>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</si>
  <si>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</si>
  <si>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</si>
  <si>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</si>
  <si>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</si>
  <si>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</si>
  <si>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</si>
  <si>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</si>
  <si>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</si>
  <si>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</si>
  <si>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</si>
  <si>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</si>
  <si>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</si>
  <si>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</si>
  <si>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</si>
  <si>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</si>
  <si>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</si>
  <si>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</si>
  <si>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</si>
  <si>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</si>
  <si>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</si>
  <si>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</si>
  <si>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</si>
  <si>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</si>
  <si>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</si>
  <si>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</si>
  <si>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</si>
  <si>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</si>
  <si>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</si>
  <si>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</si>
  <si>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</si>
  <si>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</si>
  <si>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</si>
  <si>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</si>
  <si>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</si>
  <si>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</si>
  <si>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</si>
  <si>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</si>
  <si>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</si>
  <si>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</si>
  <si>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</si>
  <si>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</si>
  <si>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</si>
  <si>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</si>
  <si>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</si>
  <si>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</si>
  <si>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</si>
  <si>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</si>
  <si>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</si>
  <si>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</si>
  <si>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</si>
  <si>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</si>
  <si>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</si>
  <si>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</si>
  <si>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</si>
  <si>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</si>
  <si>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</si>
  <si>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</si>
  <si>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</si>
  <si>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</si>
  <si>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</si>
  <si>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</si>
  <si>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</si>
  <si>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</si>
  <si>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</si>
  <si>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</si>
  <si>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</si>
  <si>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</si>
  <si>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</si>
  <si>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</si>
  <si>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</si>
  <si>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</si>
  <si>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</si>
  <si>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</si>
  <si>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</si>
  <si>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</si>
  <si>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</si>
  <si>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</si>
  <si>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</si>
  <si>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</si>
  <si>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</si>
  <si>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</si>
  <si>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</si>
  <si>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</si>
  <si>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</si>
  <si>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</si>
  <si>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</si>
  <si>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</si>
  <si>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</si>
  <si>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</si>
  <si>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</si>
  <si>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</si>
  <si>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</si>
  <si>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</si>
  <si>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</si>
  <si>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</si>
  <si>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</si>
  <si>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</si>
  <si>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</si>
  <si>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</si>
  <si>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</si>
  <si>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</si>
  <si>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</si>
  <si>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</si>
  <si>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</si>
  <si>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</si>
  <si>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</si>
  <si>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</si>
  <si>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</si>
  <si>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</si>
  <si>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</si>
  <si>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</si>
  <si>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</si>
  <si>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</si>
  <si>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</si>
  <si>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</si>
  <si>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</si>
  <si>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</si>
  <si>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</si>
  <si>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</si>
  <si>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</si>
  <si>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</si>
  <si>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</si>
  <si>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</si>
  <si>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</si>
  <si>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</si>
  <si>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</si>
  <si>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</si>
  <si>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</si>
  <si>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</si>
  <si>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</si>
  <si>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</si>
  <si>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</si>
  <si>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</si>
  <si>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</si>
  <si>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</si>
  <si>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</si>
  <si>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</si>
  <si>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</si>
  <si>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</si>
  <si>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</si>
  <si>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</si>
  <si>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</si>
  <si>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</si>
  <si>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</si>
  <si>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</si>
  <si>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</si>
  <si>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</si>
  <si>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</si>
  <si>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</si>
  <si>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</si>
  <si>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</si>
  <si>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</si>
  <si>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</si>
  <si>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</si>
  <si>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</si>
  <si>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</si>
  <si>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</si>
  <si>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</si>
  <si>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</si>
  <si>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</si>
  <si>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</si>
  <si>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</si>
  <si>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</si>
  <si>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</si>
  <si>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</si>
  <si>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</si>
  <si>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</si>
  <si>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</si>
  <si>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</si>
  <si>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</si>
  <si>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</si>
  <si>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</si>
  <si>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</si>
  <si>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</si>
  <si>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</si>
  <si>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</si>
  <si>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</si>
  <si>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</si>
  <si>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</si>
  <si>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</si>
  <si>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</si>
  <si>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</si>
  <si>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</si>
  <si>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</si>
  <si>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</si>
  <si>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</si>
  <si>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</si>
  <si>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</si>
  <si>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</si>
  <si>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</si>
  <si>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</si>
  <si>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</si>
  <si>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</si>
  <si>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</si>
  <si>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</si>
  <si>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</si>
  <si>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</si>
  <si>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</si>
  <si>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</si>
  <si>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</si>
  <si>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</si>
  <si>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</si>
  <si>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</si>
  <si>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</si>
  <si>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</si>
  <si>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</si>
  <si>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</si>
  <si>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</si>
  <si>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</si>
  <si>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</si>
  <si>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</si>
  <si>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</si>
  <si>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</si>
  <si>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</si>
  <si>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</si>
  <si>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</si>
  <si>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</si>
  <si>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</si>
  <si>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</si>
  <si>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</si>
  <si>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</si>
  <si>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</si>
  <si>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</si>
  <si>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</si>
  <si>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</si>
  <si>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</si>
  <si>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</si>
  <si>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</si>
  <si>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</si>
  <si>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</si>
  <si>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</si>
  <si>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</si>
  <si>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</si>
  <si>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</si>
  <si>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</si>
  <si>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</si>
  <si>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</si>
  <si>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</si>
  <si>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</si>
  <si>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</si>
  <si>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</si>
  <si>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</si>
  <si>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</si>
  <si>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</si>
  <si>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</si>
  <si>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</si>
  <si>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</si>
  <si>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</si>
  <si>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</si>
  <si>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</si>
  <si>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</si>
  <si>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</si>
  <si>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</si>
  <si>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</si>
  <si>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</si>
  <si>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</si>
  <si>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</si>
  <si>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</si>
  <si>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</si>
  <si>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</si>
  <si>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</si>
  <si>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</si>
  <si>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</si>
  <si>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</si>
  <si>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</si>
  <si>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</si>
  <si>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</si>
  <si>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</si>
  <si>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</si>
  <si>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</si>
  <si>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</si>
  <si>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</si>
  <si>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</si>
  <si>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</si>
  <si>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</si>
  <si>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</si>
  <si>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</si>
  <si>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</si>
  <si>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</si>
  <si>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</si>
  <si>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</si>
  <si>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</si>
  <si>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</si>
  <si>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</si>
  <si>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</si>
  <si>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</si>
  <si>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</si>
  <si>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</si>
  <si>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</si>
  <si>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</si>
  <si>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</si>
  <si>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</si>
  <si>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</si>
  <si>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</si>
  <si>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</si>
  <si>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</si>
  <si>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</si>
  <si>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</si>
  <si>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</si>
  <si>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</si>
  <si>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</si>
  <si>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</si>
  <si>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</si>
  <si>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</si>
  <si>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</si>
  <si>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</si>
  <si>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</si>
  <si>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</si>
  <si>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</si>
  <si>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</si>
  <si>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</si>
  <si>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</si>
  <si>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</si>
  <si>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</si>
  <si>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</si>
  <si>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</si>
  <si>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</si>
  <si>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</si>
  <si>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</si>
  <si>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</si>
  <si>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</si>
  <si>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</si>
  <si>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</si>
  <si>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</si>
  <si>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</si>
  <si>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</si>
  <si>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</si>
  <si>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</si>
  <si>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</si>
  <si>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</si>
  <si>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</si>
  <si>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</si>
  <si>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</si>
  <si>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</si>
  <si>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</si>
  <si>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</si>
  <si>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</si>
  <si>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</si>
  <si>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</si>
  <si>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</si>
  <si>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</si>
  <si>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</si>
  <si>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</si>
  <si>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</si>
  <si>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</si>
  <si>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</si>
  <si>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</si>
  <si>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</si>
  <si>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</si>
  <si>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</si>
  <si>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</si>
  <si>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</si>
  <si>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</si>
  <si>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</si>
  <si>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</si>
  <si>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</si>
  <si>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</si>
  <si>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</si>
  <si>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</si>
  <si>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</si>
  <si>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</si>
  <si>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</si>
  <si>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</si>
  <si>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</si>
  <si>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</si>
  <si>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</si>
  <si>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</si>
  <si>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</si>
  <si>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</si>
  <si>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</si>
  <si>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</si>
  <si>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</si>
  <si>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</si>
  <si>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</si>
  <si>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</si>
  <si>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</si>
  <si>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</si>
  <si>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</si>
  <si>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</si>
  <si>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</si>
  <si>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</si>
  <si>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</si>
  <si>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</si>
  <si>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</si>
  <si>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</si>
  <si>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</si>
  <si>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</si>
  <si>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</si>
  <si>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</si>
  <si>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</si>
  <si>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</si>
  <si>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</si>
  <si>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</si>
  <si>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</si>
  <si>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</si>
  <si>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</si>
  <si>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</si>
  <si>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</si>
  <si>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</si>
  <si>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</si>
  <si>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</si>
  <si>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</si>
  <si>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</si>
  <si>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</si>
  <si>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</si>
  <si>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</si>
  <si>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</si>
  <si>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</si>
  <si>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</si>
  <si>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</si>
  <si>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</si>
  <si>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</si>
  <si>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</si>
  <si>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</si>
  <si>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</si>
  <si>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</si>
  <si>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</si>
  <si>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</si>
  <si>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</si>
  <si>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</si>
  <si>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</si>
  <si>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</si>
  <si>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</si>
  <si>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</si>
  <si>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</si>
  <si>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</si>
  <si>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</si>
  <si>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</si>
  <si>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</si>
  <si>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</si>
  <si>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</si>
  <si>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</si>
  <si>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</si>
  <si>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</si>
  <si>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</si>
  <si>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</si>
  <si>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</si>
  <si>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</si>
  <si>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</si>
  <si>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</si>
  <si>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</si>
  <si>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</si>
  <si>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</si>
  <si>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</si>
  <si>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</si>
  <si>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</si>
  <si>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</si>
  <si>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</si>
  <si>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</si>
  <si>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</si>
  <si>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</si>
  <si>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</si>
  <si>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</si>
  <si>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</si>
  <si>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</si>
  <si>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</si>
  <si>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</si>
  <si>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</si>
  <si>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</si>
  <si>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</si>
  <si>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</si>
  <si>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</si>
  <si>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</si>
  <si>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</si>
  <si>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</si>
  <si>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</si>
  <si>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</si>
  <si>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</si>
  <si>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</si>
  <si>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</si>
  <si>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</si>
  <si>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</si>
  <si>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</si>
  <si>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</si>
  <si>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</si>
  <si>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</si>
  <si>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</si>
  <si>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</si>
  <si>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</si>
  <si>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</si>
  <si>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</si>
  <si>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</si>
  <si>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</si>
  <si>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</si>
  <si>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</si>
  <si>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</si>
  <si>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</si>
  <si>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</si>
  <si>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</si>
  <si>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</si>
  <si>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</si>
  <si>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</si>
  <si>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</si>
  <si>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</si>
  <si>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</si>
  <si>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</si>
  <si>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</si>
  <si>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</si>
  <si>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</si>
  <si>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</si>
  <si>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</si>
  <si>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</si>
  <si>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</si>
  <si>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</si>
  <si>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</si>
  <si>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</si>
  <si>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</si>
  <si>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</si>
  <si>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</si>
  <si>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</si>
  <si>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</si>
  <si>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</si>
  <si>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</si>
  <si>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</si>
  <si>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</si>
  <si>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</si>
  <si>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</si>
  <si>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</si>
  <si>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</si>
  <si>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</si>
  <si>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</si>
  <si>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</si>
  <si>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</si>
  <si>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</si>
  <si>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</si>
  <si>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</si>
  <si>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</si>
  <si>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</si>
  <si>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</si>
  <si>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</si>
  <si>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</si>
  <si>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</si>
  <si>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</si>
  <si>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</si>
  <si>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</si>
  <si>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</si>
  <si>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</si>
  <si>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</si>
  <si>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</si>
  <si>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</si>
  <si>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</si>
  <si>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</si>
  <si>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</si>
  <si>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</si>
  <si>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</si>
  <si>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</si>
  <si>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</si>
  <si>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</si>
  <si>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</si>
  <si>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</si>
  <si>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</si>
  <si>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</si>
  <si>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</si>
  <si>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</si>
  <si>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</si>
  <si>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</si>
  <si>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</si>
  <si>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</si>
  <si>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</si>
  <si>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</si>
  <si>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</si>
  <si>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</si>
  <si>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</si>
  <si>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</si>
  <si>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</si>
  <si>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</si>
  <si>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</si>
  <si>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</si>
  <si>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</si>
  <si>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</si>
  <si>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</si>
  <si>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</si>
  <si>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</si>
  <si>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</si>
  <si>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</si>
  <si>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</si>
  <si>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</si>
  <si>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</si>
  <si>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</si>
  <si>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</si>
  <si>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</si>
  <si>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</si>
  <si>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</si>
  <si>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</si>
  <si>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</si>
  <si>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</si>
  <si>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</si>
  <si>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</si>
  <si>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</si>
  <si>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</si>
  <si>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</si>
  <si>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</si>
  <si>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</si>
  <si>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</si>
  <si>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</si>
  <si>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</si>
  <si>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</si>
  <si>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</si>
  <si>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</si>
  <si>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</si>
  <si>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</si>
  <si>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</si>
  <si>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</si>
  <si>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</si>
  <si>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</si>
  <si>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</si>
  <si>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</si>
  <si>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</si>
  <si>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</si>
  <si>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</si>
  <si>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</si>
  <si>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</si>
  <si>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</si>
  <si>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</si>
  <si>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</si>
  <si>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</si>
  <si>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</si>
  <si>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</si>
  <si>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</si>
  <si>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</si>
  <si>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</si>
  <si>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</si>
  <si>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</si>
  <si>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</si>
  <si>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</si>
  <si>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</si>
  <si>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</si>
  <si>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</si>
  <si>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</si>
  <si>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</si>
  <si>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</si>
  <si>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</si>
  <si>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</si>
  <si>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</si>
  <si>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</si>
  <si>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</si>
  <si>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</si>
  <si>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</si>
  <si>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</si>
  <si>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</si>
  <si>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</si>
  <si>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</si>
  <si>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</si>
  <si>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</si>
  <si>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</si>
  <si>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</si>
  <si>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</si>
  <si>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</si>
  <si>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</si>
  <si>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</si>
  <si>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</si>
  <si>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</si>
  <si>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</si>
  <si>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</si>
  <si>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</si>
  <si>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</si>
  <si>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</si>
  <si>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</si>
  <si>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</si>
  <si>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</si>
  <si>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</si>
  <si>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</si>
  <si>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</si>
  <si>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</si>
  <si>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</si>
  <si>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</si>
  <si>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</si>
  <si>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</si>
  <si>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</si>
  <si>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</si>
  <si>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</si>
  <si>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</si>
  <si>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</si>
  <si>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</si>
  <si>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</si>
  <si>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</si>
  <si>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</si>
  <si>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</si>
  <si>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</si>
  <si>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</si>
  <si>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</si>
  <si>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</si>
  <si>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</si>
  <si>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</si>
  <si>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</si>
  <si>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</si>
  <si>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</si>
  <si>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</si>
  <si>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</si>
  <si>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</si>
  <si>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</si>
  <si>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</si>
  <si>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</si>
  <si>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</si>
  <si>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</si>
  <si>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</si>
  <si>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</si>
  <si>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</si>
  <si>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</si>
  <si>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</si>
  <si>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</si>
  <si>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</si>
  <si>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</si>
  <si>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</si>
  <si>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</si>
  <si>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</si>
  <si>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</si>
  <si>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</si>
  <si>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</si>
  <si>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</si>
  <si>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</si>
  <si>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</si>
  <si>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</si>
  <si>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</si>
  <si>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</si>
  <si>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</si>
  <si>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</si>
  <si>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</si>
  <si>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</si>
  <si>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</si>
  <si>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</si>
  <si>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</si>
  <si>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</si>
  <si>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</si>
  <si>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</si>
  <si>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</si>
  <si>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</si>
  <si>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</si>
  <si>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</si>
  <si>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</si>
  <si>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</si>
  <si>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</si>
  <si>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</si>
  <si>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</si>
  <si>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</si>
  <si>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</si>
  <si>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</si>
  <si>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</si>
  <si>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</si>
  <si>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</si>
  <si>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</si>
  <si>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</si>
  <si>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</si>
  <si>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</si>
  <si>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</si>
  <si>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</si>
  <si>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</si>
  <si>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</si>
  <si>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</si>
  <si>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</si>
  <si>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</si>
  <si>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</si>
  <si>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</si>
  <si>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</si>
  <si>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</si>
  <si>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</si>
  <si>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</si>
  <si>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</si>
  <si>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</si>
  <si>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</si>
  <si>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</si>
  <si>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</si>
  <si>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</si>
  <si>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</si>
  <si>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</si>
  <si>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</si>
  <si>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</si>
  <si>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</si>
  <si>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</si>
  <si>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</si>
  <si>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</si>
  <si>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</si>
  <si>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</si>
  <si>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</si>
  <si>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</si>
  <si>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</si>
  <si>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</si>
  <si>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</si>
  <si>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</si>
  <si>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</si>
  <si>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</si>
  <si>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</si>
  <si>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</si>
  <si>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</si>
  <si>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</si>
  <si>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</si>
  <si>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</si>
  <si>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</si>
  <si>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</si>
  <si>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</si>
  <si>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</si>
  <si>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</si>
  <si>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</si>
  <si>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</si>
  <si>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</si>
  <si>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</si>
  <si>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</si>
  <si>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</si>
  <si>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</si>
  <si>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</si>
  <si>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</si>
  <si>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</si>
  <si>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</si>
  <si>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</si>
  <si>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</si>
  <si>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</si>
  <si>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</si>
  <si>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</si>
  <si>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</si>
  <si>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</si>
  <si>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</si>
  <si>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</si>
  <si>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</si>
  <si>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</si>
  <si>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</si>
  <si>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</si>
  <si>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</si>
  <si>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</si>
  <si>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</si>
  <si>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</si>
  <si>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</si>
  <si>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</si>
  <si>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</si>
  <si>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</si>
  <si>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</si>
  <si>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</si>
  <si>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</si>
  <si>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</si>
  <si>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</si>
  <si>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</si>
  <si>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</si>
  <si>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</si>
  <si>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</si>
  <si>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</si>
  <si>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</si>
  <si>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</si>
  <si>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</si>
  <si>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</si>
  <si>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</si>
  <si>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</si>
  <si>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</si>
  <si>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</si>
  <si>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</si>
  <si>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</si>
  <si>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</si>
  <si>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</si>
  <si>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</si>
  <si>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</si>
  <si>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</si>
  <si>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</si>
  <si>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</si>
  <si>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</si>
  <si>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</si>
  <si>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</si>
  <si>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</si>
  <si>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</si>
  <si>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</si>
  <si>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</si>
  <si>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</si>
  <si>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</si>
  <si>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</si>
  <si>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</si>
  <si>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</si>
  <si>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</si>
  <si>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</si>
  <si>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</si>
  <si>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</si>
  <si>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</si>
  <si>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</si>
  <si>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</si>
  <si>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</si>
  <si>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</si>
  <si>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</si>
  <si>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</si>
  <si>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</si>
  <si>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</si>
  <si>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</si>
  <si>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</si>
  <si>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</si>
  <si>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</si>
  <si>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</si>
  <si>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</si>
  <si>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</si>
  <si>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</si>
  <si>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</si>
  <si>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</si>
  <si>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</si>
  <si>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</si>
  <si>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</si>
  <si>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</si>
  <si>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</si>
  <si>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</si>
  <si>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</si>
  <si>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</si>
  <si>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</si>
  <si>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</si>
  <si>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</si>
  <si>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</si>
  <si>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</si>
  <si>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</si>
  <si>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</si>
  <si>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</si>
  <si>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</si>
  <si>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</si>
  <si>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</si>
  <si>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</si>
  <si>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</si>
  <si>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</si>
  <si>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</si>
  <si>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</si>
  <si>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</si>
  <si>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</si>
  <si>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</si>
  <si>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</si>
  <si>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</si>
  <si>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</si>
  <si>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</si>
  <si>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</si>
  <si>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</si>
  <si>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</si>
  <si>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</si>
  <si>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</si>
  <si>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</si>
  <si>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</si>
  <si>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</si>
  <si>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</si>
  <si>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</si>
  <si>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</si>
  <si>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</si>
  <si>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</si>
  <si>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</si>
  <si>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</si>
  <si>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</si>
  <si>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</si>
  <si>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</si>
  <si>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</si>
  <si>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</si>
  <si>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</si>
  <si>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</si>
  <si>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</si>
  <si>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</si>
  <si>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</si>
  <si>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</si>
  <si>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</si>
  <si>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</si>
  <si>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</si>
  <si>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</si>
  <si>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</si>
  <si>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</si>
  <si>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</si>
  <si>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</si>
  <si>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</si>
  <si>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</si>
  <si>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</si>
  <si>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</si>
  <si>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</si>
  <si>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</si>
  <si>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</si>
  <si>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</si>
  <si>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</si>
  <si>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</si>
  <si>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</si>
  <si>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</si>
  <si>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</si>
  <si>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</si>
  <si>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</si>
  <si>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</si>
  <si>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</si>
  <si>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</si>
  <si>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</si>
  <si>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</si>
  <si>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</si>
  <si>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</si>
  <si>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</si>
  <si>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</si>
  <si>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</si>
  <si>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</si>
  <si>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</si>
  <si>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</si>
  <si>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</si>
  <si>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</si>
  <si>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</si>
  <si>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</si>
  <si>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</si>
  <si>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</si>
  <si>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</si>
  <si>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</si>
  <si>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</si>
  <si>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</si>
  <si>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</si>
  <si>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</si>
  <si>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</si>
  <si>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</si>
  <si>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</si>
  <si>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</si>
  <si>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</si>
  <si>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</si>
  <si>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</si>
  <si>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</si>
  <si>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</si>
  <si>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</si>
  <si>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</si>
  <si>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</si>
  <si>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</si>
  <si>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</si>
  <si>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</si>
  <si>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</si>
  <si>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</si>
  <si>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</si>
  <si>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</si>
  <si>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</si>
  <si>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</si>
  <si>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</si>
  <si>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</si>
  <si>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</si>
  <si>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</si>
  <si>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</si>
  <si>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</si>
  <si>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</si>
  <si>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</si>
  <si>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</si>
  <si>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</si>
  <si>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</si>
  <si>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</si>
  <si>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</si>
  <si>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</si>
  <si>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</si>
  <si>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</si>
  <si>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</si>
  <si>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</si>
  <si>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</si>
  <si>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</si>
  <si>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</si>
  <si>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</si>
  <si>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</si>
  <si>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</si>
  <si>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</si>
  <si>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</si>
  <si>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</si>
  <si>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</si>
  <si>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</si>
  <si>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</si>
  <si>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</si>
  <si>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</si>
  <si>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</si>
  <si>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</si>
  <si>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</si>
  <si>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</si>
  <si>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</si>
  <si>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</si>
  <si>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</si>
  <si>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</si>
  <si>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</si>
  <si>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</si>
  <si>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</si>
  <si>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</si>
  <si>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</si>
  <si>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</si>
  <si>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</si>
  <si>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</si>
  <si>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</si>
  <si>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</si>
  <si>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</si>
  <si>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</si>
  <si>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</si>
  <si>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</si>
  <si>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</si>
  <si>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</si>
  <si>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</si>
  <si>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</si>
  <si>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</si>
  <si>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</si>
  <si>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</si>
  <si>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</si>
  <si>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</si>
  <si>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</si>
  <si>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</si>
  <si>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</si>
  <si>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</si>
  <si>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</si>
  <si>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</si>
  <si>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</si>
  <si>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</si>
  <si>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</si>
  <si>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</si>
  <si>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</si>
  <si>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</si>
  <si>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</si>
  <si>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</si>
  <si>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</si>
  <si>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</si>
  <si>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</si>
  <si>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</si>
  <si>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</si>
  <si>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</si>
  <si>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</si>
  <si>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</si>
  <si>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</si>
  <si>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</si>
  <si>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</si>
  <si>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</si>
  <si>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</si>
  <si>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</si>
  <si>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</si>
  <si>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</si>
  <si>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</si>
  <si>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</si>
  <si>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</si>
  <si>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</si>
  <si>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</si>
  <si>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</si>
  <si>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</si>
  <si>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</si>
  <si>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</si>
  <si>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</si>
  <si>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</si>
  <si>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</si>
  <si>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</si>
  <si>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</si>
  <si>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</si>
  <si>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</si>
  <si>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</si>
  <si>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</si>
  <si>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</si>
  <si>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</si>
  <si>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</si>
  <si>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</si>
  <si>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</si>
  <si>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</si>
  <si>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</si>
  <si>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</si>
  <si>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</si>
  <si>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</si>
  <si>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</si>
  <si>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</si>
  <si>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</si>
  <si>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</si>
  <si>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</si>
  <si>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</si>
  <si>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</si>
  <si>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</si>
  <si>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</si>
  <si>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</si>
  <si>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</si>
  <si>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</si>
  <si>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</si>
  <si>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</si>
  <si>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</si>
  <si>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</si>
  <si>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</si>
  <si>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</si>
  <si>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</si>
  <si>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</si>
  <si>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</si>
  <si>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</si>
  <si>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</si>
  <si>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</si>
  <si>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</si>
  <si>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</si>
  <si>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</si>
  <si>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</si>
  <si>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</si>
  <si>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</si>
  <si>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</si>
  <si>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</si>
  <si>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</si>
  <si>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</si>
  <si>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</si>
  <si>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</si>
  <si>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</si>
  <si>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</si>
  <si>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</si>
  <si>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</si>
  <si>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</si>
  <si>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</si>
  <si>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</si>
  <si>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</si>
  <si>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</si>
  <si>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</si>
  <si>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</si>
  <si>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</si>
  <si>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</si>
  <si>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</si>
  <si>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</si>
  <si>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</si>
  <si>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</si>
  <si>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</si>
  <si>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</si>
  <si>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</si>
  <si>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</si>
  <si>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</si>
  <si>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</si>
  <si>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</si>
  <si>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</si>
  <si>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</si>
  <si>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</si>
  <si>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</si>
  <si>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</si>
  <si>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</si>
  <si>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</si>
  <si>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</si>
  <si>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</si>
  <si>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</si>
  <si>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</si>
  <si>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</si>
  <si>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</si>
  <si>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</si>
  <si>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</si>
  <si>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</si>
  <si>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</si>
  <si>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</si>
  <si>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</si>
  <si>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</si>
  <si>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</si>
  <si>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</si>
  <si>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</si>
  <si>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</si>
  <si>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</si>
  <si>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</si>
  <si>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</si>
  <si>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</si>
  <si>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</si>
  <si>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</si>
  <si>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</si>
  <si>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</si>
  <si>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</si>
  <si>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</si>
  <si>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</si>
  <si>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</si>
  <si>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</si>
  <si>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</si>
  <si>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</si>
  <si>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</si>
  <si>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</si>
  <si>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</si>
  <si>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</si>
  <si>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</si>
  <si>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</si>
  <si>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</si>
  <si>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</si>
  <si>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</si>
  <si>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</si>
  <si>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</si>
  <si>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</si>
  <si>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</si>
  <si>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</si>
  <si>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</si>
  <si>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</si>
  <si>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</si>
  <si>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</si>
  <si>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</si>
  <si>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</si>
  <si>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</si>
  <si>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</si>
  <si>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</si>
  <si>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</si>
  <si>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</si>
  <si>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</si>
  <si>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</si>
  <si>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</si>
  <si>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</si>
  <si>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</si>
  <si>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</si>
  <si>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</si>
  <si>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</si>
  <si>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</si>
  <si>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</si>
  <si>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</si>
  <si>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</si>
  <si>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</si>
  <si>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</si>
  <si>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</si>
  <si>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</si>
  <si>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</si>
  <si>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</si>
  <si>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</si>
  <si>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</si>
  <si>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</si>
  <si>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</si>
  <si>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</si>
  <si>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</si>
  <si>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</si>
  <si>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</si>
  <si>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</si>
  <si>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</si>
  <si>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</si>
  <si>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</si>
  <si>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</si>
  <si>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</si>
  <si>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</si>
  <si>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</si>
  <si>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</si>
  <si>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</si>
  <si>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</si>
  <si>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</si>
  <si>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</si>
  <si>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</si>
  <si>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</si>
  <si>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</si>
  <si>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</si>
  <si>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</si>
  <si>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</si>
  <si>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</si>
  <si>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</si>
  <si>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</si>
  <si>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</si>
  <si>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</si>
  <si>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</si>
  <si>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</si>
  <si>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</si>
  <si>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</si>
  <si>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</si>
  <si>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</si>
  <si>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</si>
  <si>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</si>
  <si>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</si>
  <si>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</si>
  <si>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</si>
  <si>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</si>
  <si>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</si>
  <si>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</si>
  <si>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</si>
  <si>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</si>
  <si>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</si>
  <si>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</si>
  <si>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</si>
  <si>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</si>
  <si>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</si>
  <si>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</si>
  <si>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</si>
  <si>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</si>
  <si>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</si>
  <si>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</si>
  <si>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</si>
  <si>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</si>
  <si>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</si>
  <si>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</si>
  <si>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</si>
  <si>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</si>
  <si>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</si>
  <si>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</si>
  <si>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</si>
  <si>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</si>
  <si>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</si>
  <si>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</si>
  <si>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</si>
  <si>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</si>
  <si>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</si>
  <si>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</si>
  <si>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</si>
  <si>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</si>
  <si>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</si>
  <si>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</si>
  <si>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</si>
  <si>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</si>
  <si>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</si>
  <si>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</si>
  <si>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</si>
  <si>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</si>
  <si>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</si>
  <si>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</si>
  <si>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</si>
  <si>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</si>
  <si>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</si>
  <si>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</si>
  <si>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</si>
  <si>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</si>
  <si>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</si>
  <si>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</si>
  <si>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</si>
  <si>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</si>
  <si>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</si>
  <si>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</si>
  <si>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</si>
  <si>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</si>
  <si>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</si>
  <si>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</si>
  <si>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</si>
  <si>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</si>
  <si>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</si>
  <si>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</si>
  <si>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</si>
  <si>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</si>
  <si>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</si>
  <si>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</si>
  <si>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</si>
  <si>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</si>
  <si>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</si>
  <si>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</si>
  <si>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</si>
  <si>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</si>
  <si>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</si>
  <si>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</si>
  <si>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</si>
  <si>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</si>
  <si>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</si>
  <si>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</si>
  <si>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</si>
  <si>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</si>
  <si>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</si>
  <si>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</si>
  <si>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</si>
  <si>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</si>
  <si>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</si>
  <si>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</si>
  <si>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</si>
  <si>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</si>
  <si>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</si>
  <si>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</si>
  <si>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</si>
  <si>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</si>
  <si>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</si>
  <si>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</si>
  <si>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</si>
  <si>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</si>
  <si>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</si>
  <si>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</si>
  <si>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</si>
  <si>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</si>
  <si>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</si>
  <si>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</si>
  <si>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</si>
  <si>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</si>
  <si>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</si>
  <si>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</si>
  <si>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</si>
  <si>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</si>
  <si>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</si>
  <si>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</si>
  <si>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</si>
  <si>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</si>
  <si>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</si>
  <si>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</si>
  <si>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</si>
  <si>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</si>
  <si>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</si>
  <si>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</si>
  <si>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</si>
  <si>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</si>
  <si>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</si>
  <si>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</si>
  <si>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</si>
  <si>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</si>
  <si>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</si>
  <si>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</si>
  <si>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</si>
  <si>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</si>
  <si>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</si>
  <si>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</si>
  <si>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</si>
  <si>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</si>
  <si>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</si>
  <si>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</si>
  <si>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</si>
  <si>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</si>
  <si>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</si>
  <si>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</si>
  <si>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</si>
  <si>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</si>
  <si>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</si>
  <si>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</si>
  <si>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</si>
  <si>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</si>
  <si>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</si>
  <si>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</si>
  <si>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</si>
  <si>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</si>
  <si>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</si>
  <si>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</si>
  <si>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</si>
  <si>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</si>
  <si>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</si>
  <si>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</si>
  <si>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</si>
  <si>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</si>
  <si>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</si>
  <si>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</si>
  <si>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</si>
  <si>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</si>
  <si>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</si>
  <si>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</si>
  <si>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</si>
  <si>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</si>
  <si>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</si>
  <si>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</si>
  <si>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</si>
  <si>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</si>
  <si>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</si>
  <si>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</si>
  <si>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</si>
  <si>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</si>
  <si>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</si>
  <si>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</si>
  <si>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</si>
  <si>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</si>
  <si>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</si>
  <si>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</si>
  <si>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</si>
  <si>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</si>
  <si>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</si>
  <si>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</si>
  <si>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</si>
  <si>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</si>
  <si>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</si>
  <si>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</si>
  <si>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</si>
  <si>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</si>
  <si>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</si>
  <si>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</si>
  <si>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</si>
  <si>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</si>
  <si>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</si>
  <si>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</si>
  <si>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</si>
  <si>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</si>
  <si>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</si>
  <si>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</si>
  <si>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</si>
  <si>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</si>
  <si>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</si>
  <si>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</si>
  <si>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</si>
  <si>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</si>
  <si>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</si>
  <si>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</si>
  <si>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</si>
  <si>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</si>
  <si>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</si>
  <si>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</si>
  <si>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</si>
  <si>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</si>
  <si>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</si>
  <si>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</si>
  <si>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</si>
  <si>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</si>
  <si>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</si>
  <si>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</si>
  <si>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</si>
  <si>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</si>
  <si>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</si>
  <si>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</si>
  <si>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</si>
  <si>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</si>
  <si>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</si>
  <si>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</si>
  <si>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</si>
  <si>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</si>
  <si>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</si>
  <si>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</si>
  <si>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</si>
  <si>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</si>
  <si>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</si>
  <si>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</si>
  <si>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</si>
  <si>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</si>
  <si>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</si>
  <si>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</si>
  <si>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</si>
  <si>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</si>
  <si>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</si>
  <si>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</si>
  <si>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</si>
  <si>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</si>
  <si>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</si>
  <si>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</si>
  <si>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</si>
  <si>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</si>
  <si>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</si>
  <si>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</si>
  <si>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</si>
  <si>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</si>
  <si>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</si>
  <si>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</si>
  <si>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</si>
  <si>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</si>
  <si>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</si>
  <si>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</si>
  <si>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</si>
  <si>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</si>
  <si>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</si>
  <si>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</si>
  <si>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</si>
  <si>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</si>
  <si>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</si>
  <si>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</si>
  <si>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</si>
  <si>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</si>
  <si>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</si>
  <si>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</si>
  <si>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</si>
  <si>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</si>
  <si>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</si>
  <si>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</si>
  <si>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</si>
  <si>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</si>
  <si>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</si>
  <si>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</si>
  <si>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</si>
  <si>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</si>
  <si>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</si>
  <si>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</si>
  <si>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</si>
  <si>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</si>
  <si>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</si>
  <si>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</si>
  <si>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</si>
  <si>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</si>
  <si>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</si>
  <si>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</si>
  <si>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</si>
  <si>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</si>
  <si>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</si>
  <si>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</si>
  <si>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</si>
  <si>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</si>
  <si>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</si>
  <si>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</si>
  <si>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</si>
  <si>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</si>
  <si>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</si>
  <si>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</si>
  <si>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</si>
  <si>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</si>
  <si>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</si>
  <si>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</si>
  <si>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</si>
  <si>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</si>
  <si>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</si>
  <si>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</si>
  <si>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</si>
  <si>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</si>
  <si>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</si>
  <si>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</si>
  <si>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</si>
  <si>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</si>
  <si>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</si>
  <si>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</si>
  <si>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</si>
  <si>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</si>
  <si>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</si>
  <si>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</si>
  <si>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</si>
  <si>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</si>
  <si>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</si>
  <si>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</si>
  <si>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</si>
  <si>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</si>
  <si>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</si>
  <si>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</si>
  <si>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</si>
  <si>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</si>
  <si>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</si>
  <si>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</si>
  <si>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</si>
  <si>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</si>
  <si>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</si>
  <si>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</si>
  <si>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</si>
  <si>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</si>
  <si>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</si>
  <si>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</si>
  <si>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</si>
  <si>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</si>
  <si>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</si>
  <si>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</si>
  <si>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</si>
  <si>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</si>
  <si>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</si>
  <si>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</si>
  <si>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</si>
  <si>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</si>
  <si>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</si>
  <si>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</si>
  <si>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</si>
  <si>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</si>
  <si>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</si>
  <si>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</si>
  <si>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</si>
  <si>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</si>
  <si>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</si>
  <si>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</si>
  <si>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</si>
  <si>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</si>
  <si>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</si>
  <si>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</si>
  <si>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</si>
  <si>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</si>
  <si>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</si>
  <si>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</si>
  <si>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</si>
  <si>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</si>
  <si>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</si>
  <si>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</si>
  <si>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</si>
  <si>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</si>
  <si>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</si>
  <si>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</si>
  <si>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</si>
  <si>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</si>
  <si>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</si>
  <si>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</si>
  <si>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</si>
  <si>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</si>
  <si>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</si>
  <si>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</si>
  <si>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</si>
  <si>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</si>
  <si>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</si>
  <si>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</si>
  <si>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</si>
  <si>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</si>
  <si>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</si>
  <si>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</si>
  <si>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</si>
  <si>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</si>
  <si>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</si>
  <si>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</si>
  <si>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</si>
  <si>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</si>
  <si>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</si>
  <si>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</si>
  <si>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</si>
  <si>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</si>
  <si>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</si>
  <si>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</si>
  <si>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</si>
  <si>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</si>
  <si>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</si>
  <si>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</si>
  <si>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</si>
  <si>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</si>
  <si>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</si>
  <si>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</si>
  <si>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</si>
  <si>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</si>
  <si>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</si>
  <si>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</si>
  <si>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</si>
  <si>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</si>
  <si>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</si>
  <si>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</si>
  <si>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</si>
  <si>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</si>
  <si>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</si>
  <si>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</si>
  <si>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</si>
  <si>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</si>
  <si>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</si>
  <si>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</si>
  <si>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</si>
  <si>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</si>
  <si>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</si>
  <si>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</si>
  <si>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</si>
  <si>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</si>
  <si>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</si>
  <si>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</si>
  <si>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</si>
  <si>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</si>
  <si>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</si>
  <si>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</si>
  <si>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</si>
  <si>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</si>
  <si>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</si>
  <si>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</si>
  <si>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</si>
  <si>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</si>
  <si>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</si>
  <si>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</si>
  <si>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</si>
  <si>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</si>
  <si>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</si>
  <si>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</si>
  <si>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</si>
  <si>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</si>
  <si>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</si>
  <si>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</si>
  <si>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</si>
  <si>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</si>
  <si>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</si>
  <si>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</si>
  <si>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</si>
  <si>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</si>
  <si>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</si>
  <si>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</si>
  <si>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</si>
  <si>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</si>
  <si>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</si>
  <si>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</si>
  <si>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</si>
  <si>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</si>
  <si>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</si>
  <si>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</si>
  <si>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</si>
  <si>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</si>
  <si>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</si>
  <si>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</si>
  <si>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</si>
  <si>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</si>
  <si>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</si>
  <si>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</si>
  <si>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</si>
  <si>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</si>
  <si>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</si>
  <si>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</si>
  <si>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</si>
  <si>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</si>
  <si>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</si>
  <si>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</si>
  <si>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</si>
  <si>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</si>
  <si>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</si>
  <si>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</si>
  <si>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</si>
  <si>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</si>
  <si>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</si>
  <si>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</si>
  <si>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</si>
  <si>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</si>
  <si>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</si>
  <si>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</si>
  <si>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</si>
  <si>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</si>
  <si>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</si>
  <si>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</si>
  <si>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</si>
  <si>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</si>
  <si>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</si>
  <si>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</si>
  <si>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</si>
  <si>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</si>
  <si>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</si>
  <si>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</si>
  <si>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</si>
  <si>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</si>
  <si>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</si>
  <si>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</si>
  <si>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</si>
  <si>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</si>
  <si>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</si>
  <si>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</si>
  <si>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</si>
  <si>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</si>
  <si>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</si>
  <si>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</si>
  <si>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</si>
  <si>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</si>
  <si>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</si>
  <si>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</si>
  <si>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</si>
  <si>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</si>
  <si>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</si>
  <si>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</si>
  <si>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</si>
  <si>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</si>
  <si>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</si>
  <si>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</si>
  <si>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</si>
  <si>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</si>
  <si>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</si>
  <si>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</si>
  <si>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</si>
  <si>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</si>
  <si>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</si>
  <si>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</si>
  <si>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</si>
  <si>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</si>
  <si>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</si>
  <si>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</si>
  <si>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</si>
  <si>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</si>
  <si>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</si>
  <si>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</si>
  <si>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</si>
  <si>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</si>
  <si>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</si>
  <si>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</si>
  <si>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</si>
  <si>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</si>
  <si>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</si>
  <si>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</si>
  <si>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</si>
  <si>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</si>
  <si>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</si>
  <si>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</si>
  <si>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</si>
  <si>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</si>
  <si>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</si>
  <si>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</si>
  <si>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</si>
  <si>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</si>
  <si>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</si>
  <si>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</si>
  <si>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</si>
  <si>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</si>
  <si>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</si>
  <si>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</si>
  <si>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</si>
  <si>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</si>
  <si>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</si>
  <si>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</si>
  <si>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</si>
  <si>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</si>
  <si>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</si>
  <si>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</si>
  <si>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</si>
  <si>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</si>
  <si>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</si>
  <si>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</si>
  <si>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</si>
  <si>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</si>
  <si>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</si>
  <si>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</si>
  <si>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</si>
  <si>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</si>
  <si>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</si>
  <si>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</si>
  <si>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</si>
  <si>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</si>
  <si>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</si>
  <si>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</si>
  <si>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</si>
  <si>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</si>
  <si>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</si>
  <si>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</si>
  <si>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</si>
  <si>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</si>
  <si>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</si>
  <si>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</si>
  <si>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</si>
  <si>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</si>
  <si>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</si>
  <si>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</si>
  <si>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</si>
  <si>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</si>
  <si>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</si>
  <si>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</si>
  <si>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</si>
  <si>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</si>
  <si>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</si>
  <si>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</si>
  <si>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</si>
  <si>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</si>
  <si>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</si>
  <si>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</si>
  <si>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</si>
  <si>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</si>
  <si>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</si>
  <si>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</si>
  <si>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</si>
  <si>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</si>
  <si>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</si>
  <si>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</si>
  <si>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</si>
  <si>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</si>
  <si>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</si>
  <si>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</si>
  <si>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</si>
  <si>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</si>
  <si>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</si>
  <si>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</si>
  <si>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</si>
  <si>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</si>
  <si>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</si>
  <si>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</si>
  <si>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</si>
  <si>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</si>
  <si>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</si>
  <si>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</si>
  <si>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</si>
  <si>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</si>
  <si>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</si>
  <si>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</si>
  <si>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</si>
  <si>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</si>
  <si>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</si>
  <si>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</si>
  <si>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</si>
  <si>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</si>
  <si>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</si>
  <si>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</si>
  <si>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</si>
  <si>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</si>
  <si>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</si>
  <si>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</si>
  <si>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</si>
  <si>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</si>
  <si>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</si>
  <si>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</si>
  <si>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</si>
  <si>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</si>
  <si>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</si>
  <si>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</si>
  <si>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</si>
  <si>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</si>
  <si>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</si>
  <si>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</si>
  <si>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</si>
  <si>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</si>
  <si>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</si>
  <si>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</si>
  <si>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</si>
  <si>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</si>
  <si>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</si>
  <si>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</si>
  <si>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</si>
  <si>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</si>
  <si>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</si>
  <si>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</si>
  <si>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</si>
  <si>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</si>
  <si>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</si>
  <si>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</si>
  <si>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</si>
  <si>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</si>
  <si>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</si>
  <si>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</si>
  <si>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</si>
  <si>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</si>
  <si>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</si>
  <si>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</si>
  <si>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</si>
  <si>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</si>
  <si>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</si>
  <si>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</si>
  <si>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</si>
  <si>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</si>
  <si>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</si>
  <si>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</si>
  <si>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</si>
  <si>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</si>
  <si>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</si>
  <si>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</si>
  <si>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</si>
  <si>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</si>
  <si>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</si>
  <si>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</si>
  <si>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</si>
  <si>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</si>
  <si>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</si>
  <si>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</si>
  <si>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</si>
  <si>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</si>
  <si>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</si>
  <si>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</si>
  <si>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</si>
  <si>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</si>
  <si>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</si>
  <si>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</si>
  <si>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</si>
  <si>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</si>
  <si>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</si>
  <si>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</si>
  <si>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</si>
  <si>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</si>
  <si>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</si>
  <si>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</si>
  <si>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</si>
  <si>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</si>
  <si>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</si>
  <si>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</si>
  <si>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</si>
  <si>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</si>
  <si>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</si>
  <si>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</si>
  <si>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</si>
  <si>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</si>
  <si>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</si>
  <si>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</si>
  <si>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</si>
  <si>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</si>
  <si>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</si>
  <si>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</si>
  <si>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</si>
  <si>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</si>
  <si>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</si>
  <si>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</si>
  <si>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</si>
  <si>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</si>
  <si>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</si>
  <si>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</si>
  <si>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</si>
  <si>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</si>
  <si>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</si>
  <si>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</si>
  <si>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</si>
  <si>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</si>
  <si>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</si>
  <si>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</si>
  <si>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</si>
  <si>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</si>
  <si>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</si>
  <si>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</si>
  <si>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</si>
  <si>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</si>
  <si>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</si>
  <si>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</si>
  <si>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</si>
  <si>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</si>
  <si>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</si>
  <si>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</si>
  <si>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</si>
  <si>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</si>
  <si>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</si>
  <si>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</si>
  <si>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</si>
  <si>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</si>
  <si>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</si>
  <si>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</si>
  <si>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</si>
  <si>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</si>
  <si>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</si>
  <si>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</si>
  <si>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</si>
  <si>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</si>
  <si>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</si>
  <si>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</si>
  <si>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</si>
  <si>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</si>
  <si>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</si>
  <si>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</si>
  <si>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</si>
  <si>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</si>
  <si>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</si>
  <si>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</si>
  <si>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</si>
  <si>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</si>
  <si>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</si>
  <si>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</si>
  <si>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</si>
  <si>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</si>
  <si>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</si>
  <si>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</si>
  <si>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</si>
  <si>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</si>
  <si>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</si>
  <si>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</si>
  <si>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</si>
  <si>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</si>
  <si>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</si>
  <si>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</si>
  <si>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</si>
  <si>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</si>
  <si>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</si>
  <si>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</si>
  <si>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</si>
  <si>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</si>
  <si>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</si>
  <si>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</si>
  <si>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</si>
  <si>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</si>
  <si>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</si>
  <si>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</si>
  <si>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</si>
  <si>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</si>
  <si>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</si>
  <si>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</si>
  <si>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</si>
  <si>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</si>
  <si>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</si>
  <si>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</si>
  <si>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</si>
  <si>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</si>
  <si>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</si>
  <si>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</si>
  <si>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</si>
  <si>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</si>
  <si>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</si>
  <si>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</si>
  <si>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</si>
  <si>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</si>
  <si>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</si>
  <si>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</si>
  <si>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</si>
  <si>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</si>
  <si>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</si>
  <si>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</si>
  <si>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</si>
  <si>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</si>
  <si>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</si>
  <si>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</si>
  <si>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</si>
  <si>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</si>
  <si>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</si>
  <si>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</si>
  <si>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</si>
  <si>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</si>
  <si>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</si>
  <si>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</si>
  <si>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</si>
  <si>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</si>
  <si>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</si>
  <si>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</si>
  <si>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</si>
  <si>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</si>
  <si>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</si>
  <si>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</si>
  <si>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</si>
  <si>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</si>
  <si>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</si>
  <si>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</si>
  <si>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</si>
  <si>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</si>
  <si>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</si>
  <si>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</si>
  <si>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</si>
  <si>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</si>
  <si>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</si>
  <si>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</si>
  <si>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</si>
  <si>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</si>
  <si>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</si>
  <si>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</si>
  <si>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</si>
  <si>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</si>
  <si>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</si>
  <si>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</si>
  <si>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</si>
  <si>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</si>
  <si>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</si>
  <si>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</si>
  <si>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</si>
  <si>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</si>
  <si>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</si>
  <si>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</si>
  <si>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</si>
  <si>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</si>
  <si>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</si>
  <si>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</si>
  <si>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</si>
  <si>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</si>
  <si>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</si>
  <si>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</si>
  <si>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</si>
  <si>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</si>
  <si>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</si>
  <si>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</si>
  <si>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</si>
  <si>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</si>
  <si>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</si>
  <si>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</si>
  <si>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</si>
  <si>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</si>
  <si>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</si>
  <si>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</si>
  <si>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</si>
  <si>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</si>
  <si>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</si>
  <si>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</si>
  <si>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</si>
  <si>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</si>
  <si>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</si>
  <si>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</si>
  <si>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</si>
  <si>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</si>
  <si>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</si>
  <si>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</si>
  <si>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</si>
  <si>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</si>
  <si>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</si>
  <si>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</si>
  <si>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</si>
  <si>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</si>
  <si>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</si>
  <si>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</si>
  <si>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</si>
  <si>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</si>
  <si>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</si>
  <si>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</si>
  <si>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</si>
  <si>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</si>
  <si>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</si>
  <si>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</si>
  <si>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</si>
  <si>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</si>
  <si>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</si>
  <si>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</si>
  <si>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</si>
  <si>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</si>
  <si>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</si>
  <si>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</si>
  <si>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</si>
  <si>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</si>
  <si>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</si>
  <si>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</si>
  <si>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</si>
  <si>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</si>
  <si>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</si>
  <si>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</si>
  <si>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</si>
  <si>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</si>
  <si>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</si>
  <si>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</si>
  <si>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</si>
  <si>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</si>
  <si>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</si>
  <si>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</si>
  <si>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</si>
  <si>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</si>
  <si>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</si>
  <si>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</si>
  <si>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</si>
  <si>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</si>
  <si>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</si>
  <si>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</si>
  <si>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</si>
  <si>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</si>
  <si>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</si>
  <si>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</si>
  <si>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</si>
  <si>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</si>
  <si>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</si>
  <si>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</si>
  <si>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</si>
  <si>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</si>
  <si>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</si>
  <si>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</si>
  <si>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</si>
  <si>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</si>
  <si>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</si>
  <si>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</si>
  <si>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</si>
  <si>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</si>
  <si>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</si>
  <si>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</si>
  <si>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</si>
  <si>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</si>
  <si>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</si>
  <si>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</si>
  <si>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</si>
  <si>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</si>
  <si>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</si>
  <si>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</si>
  <si>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</si>
  <si>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</si>
  <si>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</si>
  <si>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</si>
  <si>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</si>
  <si>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</si>
  <si>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</si>
  <si>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</si>
  <si>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</si>
  <si>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</si>
  <si>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</si>
  <si>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</si>
  <si>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</si>
  <si>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</si>
  <si>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</si>
  <si>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</si>
  <si>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</si>
  <si>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</si>
  <si>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</si>
  <si>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</si>
  <si>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</si>
  <si>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</si>
  <si>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</si>
  <si>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</si>
  <si>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</si>
  <si>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</si>
  <si>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</si>
  <si>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</si>
  <si>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</si>
  <si>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</si>
  <si>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</si>
  <si>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</si>
  <si>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</si>
  <si>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</si>
  <si>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</si>
  <si>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</si>
  <si>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</si>
  <si>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</si>
  <si>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</si>
  <si>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</si>
  <si>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</si>
  <si>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</si>
  <si>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</si>
  <si>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</si>
  <si>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</si>
  <si>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</si>
  <si>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</si>
  <si>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</si>
  <si>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</si>
  <si>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</si>
  <si>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</si>
  <si>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</si>
  <si>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</si>
  <si>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</si>
  <si>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</si>
  <si>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</si>
  <si>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</si>
  <si>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</si>
  <si>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</si>
  <si>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</si>
  <si>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</si>
  <si>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</si>
  <si>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</si>
  <si>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</si>
  <si>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</si>
  <si>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</si>
  <si>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</si>
  <si>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</si>
  <si>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</si>
  <si>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</si>
  <si>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</si>
  <si>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</si>
  <si>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</si>
  <si>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</si>
  <si>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</si>
  <si>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</si>
  <si>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</si>
  <si>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</si>
  <si>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</si>
  <si>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</si>
  <si>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</si>
  <si>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</si>
  <si>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</si>
  <si>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</si>
  <si>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</si>
  <si>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</si>
  <si>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</si>
  <si>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</si>
  <si>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</si>
  <si>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</si>
  <si>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</si>
  <si>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</si>
  <si>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</si>
  <si>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</si>
  <si>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</si>
  <si>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</si>
  <si>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</si>
  <si>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</si>
  <si>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</si>
  <si>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</si>
  <si>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</si>
  <si>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</si>
  <si>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</si>
  <si>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</si>
  <si>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</si>
  <si>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</si>
  <si>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</si>
  <si>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</si>
  <si>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</si>
  <si>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</si>
  <si>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</si>
  <si>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</si>
  <si>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</si>
  <si>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</si>
  <si>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</si>
  <si>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</si>
  <si>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</si>
  <si>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</si>
  <si>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</si>
  <si>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</si>
  <si>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</si>
  <si>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</si>
  <si>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</si>
  <si>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</si>
  <si>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</si>
  <si>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</si>
  <si>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</si>
  <si>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</si>
  <si>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</si>
  <si>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</si>
  <si>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</si>
  <si>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</si>
  <si>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</si>
  <si>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</si>
  <si>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</si>
  <si>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</si>
  <si>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</si>
  <si>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</si>
  <si>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</si>
  <si>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</si>
  <si>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</si>
  <si>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</si>
  <si>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</si>
  <si>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</si>
  <si>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</si>
  <si>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</si>
  <si>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</si>
  <si>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</si>
  <si>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</si>
  <si>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</si>
  <si>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</si>
  <si>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</si>
  <si>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</si>
  <si>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</si>
  <si>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</si>
  <si>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</si>
  <si>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</si>
  <si>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</si>
  <si>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</si>
  <si>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</si>
  <si>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</si>
  <si>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</si>
  <si>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</si>
  <si>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</si>
  <si>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</si>
  <si>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</si>
  <si>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</si>
  <si>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</si>
  <si>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</si>
  <si>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</si>
  <si>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</si>
  <si>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</si>
  <si>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</si>
  <si>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</si>
  <si>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</si>
  <si>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</si>
  <si>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</si>
  <si>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</si>
  <si>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</si>
  <si>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</si>
  <si>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</si>
  <si>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</si>
  <si>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</si>
  <si>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</si>
  <si>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</si>
  <si>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</si>
  <si>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</si>
  <si>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</si>
  <si>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</si>
  <si>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</si>
  <si>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</si>
  <si>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</si>
  <si>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</si>
  <si>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</si>
  <si>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</si>
  <si>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</si>
  <si>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</si>
  <si>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</si>
  <si>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</si>
  <si>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</si>
  <si>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</si>
  <si>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</si>
  <si>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</si>
  <si>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</si>
  <si>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</si>
  <si>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</si>
  <si>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</si>
  <si>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</si>
  <si>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</si>
  <si>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</si>
  <si>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</si>
  <si>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</si>
  <si>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</si>
  <si>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</si>
  <si>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</si>
  <si>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</si>
  <si>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</si>
  <si>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</si>
  <si>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</si>
  <si>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</si>
  <si>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</si>
  <si>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</si>
  <si>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</si>
  <si>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</si>
  <si>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</si>
  <si>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</si>
  <si>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</si>
  <si>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</si>
  <si>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</si>
  <si>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</si>
  <si>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</si>
  <si>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</si>
  <si>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</si>
  <si>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</si>
  <si>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</si>
  <si>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</si>
  <si>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</si>
  <si>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</si>
  <si>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</si>
  <si>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</si>
  <si>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</si>
  <si>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</si>
  <si>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</si>
  <si>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</si>
  <si>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</si>
  <si>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</si>
  <si>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</si>
  <si>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</si>
  <si>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</si>
  <si>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</si>
  <si>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</si>
  <si>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</si>
  <si>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</si>
  <si>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</si>
  <si>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</si>
  <si>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</si>
  <si>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</si>
  <si>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</si>
  <si>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</si>
  <si>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</si>
  <si>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</si>
  <si>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</si>
  <si>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</si>
  <si>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</si>
  <si>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</si>
  <si>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</si>
  <si>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</si>
  <si>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</si>
  <si>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</si>
  <si>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</si>
  <si>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</si>
  <si>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</si>
  <si>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</si>
  <si>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</si>
  <si>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</si>
  <si>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</si>
  <si>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</si>
  <si>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</si>
  <si>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</si>
  <si>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</si>
  <si>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</si>
  <si>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</si>
  <si>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</si>
  <si>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</si>
  <si>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</si>
  <si>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</si>
  <si>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</si>
  <si>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</si>
  <si>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</si>
  <si>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</si>
  <si>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</si>
  <si>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</si>
  <si>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</si>
  <si>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</si>
  <si>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</si>
  <si>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</si>
  <si>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</si>
  <si>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</si>
  <si>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</si>
  <si>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</si>
  <si>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</si>
  <si>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</si>
  <si>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</si>
  <si>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</si>
  <si>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</si>
  <si>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</si>
  <si>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</si>
  <si>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</si>
  <si>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</si>
  <si>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</si>
  <si>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</si>
  <si>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</si>
  <si>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</si>
  <si>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</si>
  <si>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</si>
  <si>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</si>
  <si>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</si>
  <si>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</si>
  <si>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</si>
  <si>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</si>
  <si>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</si>
  <si>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</si>
  <si>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</si>
  <si>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</si>
  <si>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</si>
  <si>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</si>
  <si>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</si>
  <si>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</si>
  <si>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</si>
  <si>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</si>
  <si>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</si>
  <si>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</si>
  <si>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</si>
  <si>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</si>
  <si>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</si>
  <si>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</si>
  <si>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</si>
  <si>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</si>
  <si>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</si>
  <si>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</si>
  <si>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</si>
  <si>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</si>
  <si>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</si>
  <si>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</si>
  <si>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</si>
  <si>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</si>
  <si>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</si>
  <si>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</si>
  <si>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</si>
  <si>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</si>
  <si>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</si>
  <si>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</si>
  <si>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</si>
  <si>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</si>
  <si>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</si>
  <si>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</si>
  <si>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</si>
  <si>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</si>
  <si>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</si>
  <si>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</si>
  <si>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</si>
  <si>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</si>
  <si>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</si>
  <si>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</si>
  <si>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</si>
  <si>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</si>
  <si>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</si>
  <si>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</si>
  <si>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</si>
  <si>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</si>
  <si>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</si>
  <si>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</si>
  <si>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</si>
  <si>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</si>
  <si>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</si>
  <si>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</si>
  <si>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</si>
  <si>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</si>
  <si>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</si>
  <si>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</si>
  <si>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</si>
  <si>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</si>
  <si>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</si>
  <si>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</si>
  <si>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</si>
  <si>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</si>
  <si>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</si>
  <si>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</si>
  <si>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</si>
  <si>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</si>
  <si>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</si>
  <si>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</si>
  <si>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</si>
  <si>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</si>
  <si>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</si>
  <si>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</si>
  <si>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</si>
  <si>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</si>
  <si>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</si>
  <si>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</si>
  <si>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</si>
  <si>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</si>
  <si>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</si>
  <si>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</si>
  <si>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</si>
  <si>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</si>
  <si>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</si>
  <si>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</si>
  <si>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</si>
  <si>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</si>
  <si>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</si>
  <si>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</si>
  <si>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</si>
  <si>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</si>
  <si>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</si>
  <si>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</si>
  <si>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</si>
  <si>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</si>
  <si>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</si>
  <si>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</si>
  <si>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</si>
  <si>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</si>
  <si>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</si>
  <si>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</si>
  <si>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</si>
  <si>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</si>
  <si>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</si>
  <si>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</si>
  <si>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</si>
  <si>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</si>
  <si>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</si>
  <si>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</si>
  <si>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</si>
  <si>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</si>
  <si>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</si>
  <si>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</si>
  <si>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</si>
  <si>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</si>
  <si>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</si>
  <si>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</si>
  <si>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</si>
  <si>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</si>
  <si>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</si>
  <si>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</si>
  <si>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</si>
  <si>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</si>
  <si>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</si>
  <si>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</si>
  <si>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</si>
  <si>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</si>
  <si>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</si>
  <si>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</si>
  <si>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</si>
  <si>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</si>
  <si>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</si>
  <si>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</si>
  <si>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</si>
  <si>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</si>
  <si>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</si>
  <si>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</si>
  <si>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</si>
  <si>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</si>
  <si>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</si>
  <si>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</si>
  <si>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</si>
  <si>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</si>
  <si>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</si>
  <si>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</si>
  <si>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</si>
  <si>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</si>
  <si>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</si>
  <si>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</si>
  <si>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</si>
  <si>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</si>
  <si>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</si>
  <si>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</si>
  <si>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</si>
  <si>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</si>
  <si>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</si>
  <si>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</si>
  <si>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</si>
  <si>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</si>
  <si>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</si>
  <si>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</si>
  <si>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</si>
  <si>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</si>
  <si>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</si>
  <si>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</si>
  <si>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</si>
  <si>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</si>
  <si>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</si>
  <si>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</si>
  <si>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</si>
  <si>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</si>
  <si>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</si>
  <si>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</si>
  <si>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</si>
  <si>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</si>
  <si>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</si>
  <si>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</si>
  <si>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</si>
  <si>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</si>
  <si>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</si>
  <si>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</si>
  <si>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</si>
  <si>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</si>
  <si>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</si>
  <si>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</si>
  <si>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</si>
  <si>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</si>
  <si>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</si>
  <si>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</si>
  <si>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</si>
  <si>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</si>
  <si>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</si>
  <si>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</si>
  <si>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</si>
  <si>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</si>
  <si>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</si>
  <si>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</si>
  <si>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</si>
  <si>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</si>
  <si>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</si>
  <si>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</si>
  <si>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</si>
  <si>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</si>
  <si>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</si>
  <si>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</si>
  <si>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</si>
  <si>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</si>
  <si>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</si>
  <si>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</si>
  <si>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</si>
  <si>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</si>
  <si>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</si>
  <si>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</si>
  <si>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</si>
  <si>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</si>
  <si>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</si>
  <si>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</si>
  <si>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</si>
  <si>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</si>
  <si>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</si>
  <si>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</si>
  <si>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</si>
  <si>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</si>
  <si>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</si>
  <si>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</si>
  <si>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</si>
  <si>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</si>
  <si>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</si>
  <si>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</si>
  <si>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</si>
  <si>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</si>
  <si>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</si>
  <si>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</si>
  <si>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</si>
  <si>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</si>
  <si>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</si>
  <si>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</si>
  <si>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</si>
  <si>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</si>
  <si>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</si>
  <si>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</si>
  <si>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</si>
  <si>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</si>
  <si>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</si>
  <si>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</si>
  <si>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</si>
  <si>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</si>
  <si>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</si>
  <si>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</si>
  <si>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</si>
  <si>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</si>
  <si>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</si>
  <si>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</si>
  <si>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</si>
  <si>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</si>
  <si>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</si>
  <si>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</si>
  <si>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</si>
  <si>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</si>
  <si>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</si>
  <si>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</si>
  <si>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</si>
  <si>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</si>
  <si>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</si>
  <si>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</si>
  <si>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</si>
  <si>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</si>
  <si>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</si>
  <si>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</si>
  <si>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</si>
  <si>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</si>
  <si>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</si>
  <si>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</si>
  <si>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</si>
  <si>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</si>
  <si>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</si>
  <si>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</si>
  <si>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</si>
  <si>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</si>
  <si>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</si>
  <si>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</si>
  <si>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</si>
  <si>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</si>
  <si>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</si>
  <si>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</si>
  <si>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</si>
  <si>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</si>
  <si>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</si>
  <si>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</si>
  <si>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</si>
  <si>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</si>
  <si>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</si>
  <si>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</si>
  <si>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</si>
  <si>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</si>
  <si>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</si>
  <si>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</si>
  <si>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</si>
  <si>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</si>
  <si>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</si>
  <si>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</si>
  <si>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</si>
  <si>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</si>
  <si>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</si>
  <si>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</si>
  <si>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</si>
  <si>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</si>
  <si>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</si>
  <si>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</si>
  <si>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</si>
  <si>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</si>
  <si>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</si>
  <si>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</si>
  <si>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</si>
  <si>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</si>
  <si>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</si>
  <si>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</si>
  <si>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</si>
  <si>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</si>
  <si>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</si>
  <si>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</si>
  <si>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</si>
  <si>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</si>
  <si>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</si>
  <si>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</si>
  <si>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</si>
  <si>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</si>
  <si>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</si>
  <si>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</si>
  <si>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</si>
  <si>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</si>
  <si>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</si>
  <si>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</si>
  <si>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</si>
  <si>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</si>
  <si>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</si>
  <si>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</si>
  <si>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</si>
  <si>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</si>
  <si>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</si>
  <si>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</si>
  <si>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</si>
  <si>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</si>
  <si>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</si>
  <si>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</si>
  <si>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</si>
  <si>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</si>
  <si>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</si>
  <si>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</si>
  <si>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</si>
  <si>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</si>
  <si>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</si>
  <si>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</si>
  <si>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</si>
  <si>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</si>
  <si>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</si>
  <si>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</si>
  <si>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</si>
  <si>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</si>
  <si>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</si>
  <si>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</si>
  <si>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</si>
  <si>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</si>
  <si>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</si>
  <si>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</si>
  <si>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</si>
  <si>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</si>
  <si>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</si>
  <si>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</si>
  <si>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</si>
  <si>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</si>
  <si>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</si>
  <si>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</si>
  <si>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</si>
  <si>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</si>
  <si>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</si>
  <si>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</si>
  <si>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</si>
  <si>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</si>
  <si>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</si>
  <si>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</si>
  <si>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</si>
  <si>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</si>
  <si>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</si>
  <si>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</si>
  <si>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</si>
  <si>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</si>
  <si>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</si>
  <si>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</si>
  <si>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</si>
  <si>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</si>
  <si>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</si>
  <si>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</si>
  <si>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</si>
  <si>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</si>
  <si>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</si>
  <si>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</si>
  <si>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</si>
  <si>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</si>
  <si>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</si>
  <si>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</si>
  <si>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</si>
  <si>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</si>
  <si>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</si>
  <si>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</si>
  <si>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</si>
  <si>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</si>
  <si>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</si>
  <si>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</si>
  <si>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</si>
  <si>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</si>
  <si>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</si>
  <si>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</si>
  <si>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</si>
  <si>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</si>
  <si>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</si>
  <si>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</si>
  <si>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</si>
  <si>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</si>
  <si>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</si>
  <si>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</si>
  <si>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</si>
  <si>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</si>
  <si>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</si>
  <si>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</si>
  <si>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</si>
  <si>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</si>
  <si>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</si>
  <si>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</si>
  <si>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</si>
  <si>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</si>
  <si>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</si>
  <si>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</si>
  <si>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</si>
  <si>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</si>
  <si>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</si>
  <si>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</si>
  <si>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</si>
  <si>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</si>
  <si>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</si>
  <si>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</si>
  <si>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</si>
  <si>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</si>
  <si>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</si>
  <si>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</si>
  <si>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</si>
  <si>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</si>
  <si>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</si>
  <si>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</si>
  <si>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</si>
  <si>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</si>
  <si>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</si>
  <si>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</si>
  <si>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</si>
  <si>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</si>
  <si>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</si>
  <si>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</si>
  <si>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</si>
  <si>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</si>
  <si>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</si>
  <si>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</si>
  <si>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</si>
  <si>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</si>
  <si>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</si>
  <si>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</si>
  <si>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</si>
  <si>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</si>
  <si>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</si>
  <si>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</si>
  <si>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</si>
  <si>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</si>
  <si>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</si>
  <si>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</si>
  <si>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</si>
  <si>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</si>
  <si>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</si>
  <si>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</si>
  <si>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</si>
  <si>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</si>
  <si>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</si>
  <si>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</si>
  <si>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</si>
  <si>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</si>
  <si>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</si>
  <si>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</si>
  <si>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</si>
  <si>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</si>
  <si>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</si>
  <si>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</si>
  <si>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</si>
  <si>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</si>
  <si>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</si>
  <si>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</si>
  <si>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</si>
  <si>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</si>
  <si>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</si>
  <si>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</si>
  <si>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</si>
  <si>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</si>
  <si>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</si>
  <si>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</si>
  <si>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</si>
  <si>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</si>
  <si>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</si>
  <si>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</si>
  <si>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</si>
  <si>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</si>
  <si>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</si>
  <si>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</si>
  <si>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</si>
  <si>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</si>
  <si>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</si>
  <si>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</si>
  <si>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</si>
  <si>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</si>
  <si>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</si>
  <si>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</si>
  <si>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</si>
  <si>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</si>
  <si>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</si>
  <si>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</si>
  <si>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</si>
  <si>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</si>
  <si>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</si>
  <si>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</si>
  <si>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</si>
  <si>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</si>
  <si>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</si>
  <si>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</si>
  <si>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</si>
  <si>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</si>
  <si>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</si>
  <si>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</si>
  <si>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</si>
  <si>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</si>
  <si>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</si>
  <si>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</si>
  <si>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</si>
  <si>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</si>
  <si>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</si>
  <si>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</si>
  <si>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</si>
  <si>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</si>
  <si>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</si>
  <si>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</si>
  <si>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</si>
  <si>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</si>
  <si>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</si>
  <si>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</si>
  <si>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</si>
  <si>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</si>
  <si>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</si>
  <si>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</si>
  <si>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</si>
  <si>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</si>
  <si>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</si>
  <si>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</si>
  <si>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</si>
  <si>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</si>
  <si>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</si>
  <si>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</si>
  <si>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</si>
  <si>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</si>
  <si>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</si>
  <si>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</si>
  <si>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</si>
  <si>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</si>
  <si>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</si>
  <si>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</si>
  <si>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</si>
  <si>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</si>
  <si>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</si>
  <si>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</si>
  <si>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</si>
  <si>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</si>
  <si>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</si>
  <si>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</si>
  <si>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</si>
  <si>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</si>
  <si>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</si>
  <si>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</si>
  <si>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</si>
  <si>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</si>
  <si>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</si>
  <si>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</si>
  <si>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</si>
  <si>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</si>
  <si>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</si>
  <si>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</si>
  <si>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</si>
  <si>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</si>
  <si>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</si>
  <si>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</si>
  <si>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</si>
  <si>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</si>
  <si>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</si>
  <si>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</si>
  <si>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</si>
  <si>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</si>
  <si>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</si>
  <si>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</si>
  <si>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</si>
  <si>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</si>
  <si>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</si>
  <si>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</si>
  <si>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</si>
  <si>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</si>
  <si>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</si>
  <si>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</si>
  <si>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</si>
  <si>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</si>
  <si>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</si>
  <si>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</si>
  <si>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</si>
  <si>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</si>
  <si>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</si>
  <si>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</si>
  <si>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</si>
  <si>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</si>
  <si>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</si>
  <si>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</si>
  <si>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</si>
  <si>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</si>
  <si>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</si>
  <si>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</si>
  <si>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</si>
  <si>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</si>
  <si>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</si>
  <si>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</si>
  <si>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</si>
  <si>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</si>
  <si>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</si>
  <si>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</si>
  <si>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</si>
  <si>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</si>
  <si>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</si>
  <si>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</si>
  <si>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</si>
  <si>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</si>
  <si>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</si>
  <si>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</si>
  <si>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</si>
  <si>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</si>
  <si>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</si>
  <si>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</si>
  <si>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</si>
  <si>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</si>
  <si>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</si>
  <si>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</si>
  <si>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</si>
  <si>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</si>
  <si>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</si>
  <si>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</si>
  <si>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</si>
  <si>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</si>
  <si>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</si>
  <si>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</si>
  <si>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</si>
  <si>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</si>
  <si>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</si>
  <si>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</si>
  <si>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</si>
  <si>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</si>
  <si>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</si>
  <si>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</si>
  <si>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</si>
  <si>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</si>
  <si>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</si>
  <si>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</si>
  <si>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</si>
  <si>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</si>
  <si>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</si>
  <si>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</si>
  <si>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</si>
  <si>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</si>
  <si>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</si>
  <si>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</si>
  <si>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</si>
  <si>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</si>
  <si>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</si>
  <si>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</si>
  <si>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</si>
  <si>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</si>
  <si>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</si>
  <si>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</si>
  <si>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</si>
  <si>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</si>
  <si>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</si>
  <si>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</si>
  <si>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</si>
  <si>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</si>
  <si>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</si>
  <si>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</si>
  <si>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</si>
  <si>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</si>
  <si>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</si>
  <si>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</si>
  <si>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</si>
  <si>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</si>
  <si>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</si>
  <si>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</si>
  <si>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</si>
  <si>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</si>
  <si>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</si>
  <si>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</si>
  <si>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</si>
  <si>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</si>
  <si>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</si>
  <si>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</si>
  <si>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</si>
  <si>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</si>
  <si>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</si>
  <si>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</si>
  <si>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</si>
  <si>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</si>
  <si>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</si>
  <si>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</si>
  <si>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</si>
  <si>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</si>
  <si>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</si>
  <si>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</si>
  <si>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</si>
  <si>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</si>
  <si>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</si>
  <si>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</si>
  <si>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</si>
  <si>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</si>
  <si>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</si>
  <si>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</si>
  <si>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</si>
  <si>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</si>
  <si>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</si>
  <si>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</si>
  <si>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</si>
  <si>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</si>
  <si>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</si>
  <si>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</si>
  <si>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</si>
  <si>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</si>
  <si>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</si>
  <si>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</si>
  <si>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</si>
  <si>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</si>
  <si>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</si>
  <si>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</si>
  <si>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</si>
  <si>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</si>
  <si>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</si>
  <si>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</si>
  <si>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</si>
  <si>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</si>
  <si>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</si>
  <si>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</si>
  <si>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</si>
  <si>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</si>
  <si>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</si>
  <si>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</si>
  <si>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</si>
  <si>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</si>
  <si>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</si>
  <si>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</si>
  <si>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</si>
  <si>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</si>
  <si>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</si>
  <si>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</si>
  <si>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</si>
  <si>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</si>
  <si>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</si>
  <si>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</si>
  <si>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</si>
  <si>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</si>
  <si>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</si>
  <si>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</si>
  <si>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</si>
  <si>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</si>
  <si>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</si>
  <si>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</si>
  <si>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</si>
  <si>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</si>
  <si>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</si>
  <si>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</si>
  <si>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</si>
  <si>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</si>
  <si>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</si>
  <si>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</si>
  <si>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</si>
  <si>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</si>
  <si>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</si>
  <si>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</si>
  <si>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</si>
  <si>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</si>
  <si>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</si>
  <si>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</si>
  <si>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</si>
  <si>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</si>
  <si>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</si>
  <si>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</si>
  <si>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</si>
  <si>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</si>
  <si>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</si>
  <si>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</si>
  <si>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</si>
  <si>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</si>
  <si>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</si>
  <si>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</si>
  <si>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</si>
  <si>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</si>
  <si>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</si>
  <si>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</si>
  <si>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</si>
  <si>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</si>
  <si>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</si>
  <si>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</si>
  <si>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</si>
  <si>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</si>
  <si>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</si>
  <si>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</si>
  <si>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</si>
  <si>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</si>
  <si>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</si>
  <si>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</si>
  <si>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</si>
  <si>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</si>
  <si>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</si>
  <si>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</si>
  <si>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</si>
  <si>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</si>
  <si>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</si>
  <si>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</si>
  <si>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</si>
  <si>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</si>
  <si>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</si>
  <si>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</si>
  <si>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</si>
  <si>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</si>
  <si>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</si>
  <si>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</si>
  <si>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</si>
  <si>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</si>
  <si>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</si>
  <si>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</si>
  <si>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</si>
  <si>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</si>
  <si>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</si>
  <si>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</si>
  <si>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</si>
  <si>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</si>
  <si>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</si>
  <si>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</si>
  <si>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</si>
  <si>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</si>
  <si>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</si>
  <si>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</si>
  <si>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</si>
  <si>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</si>
  <si>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</si>
  <si>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</si>
  <si>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</si>
  <si>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</si>
  <si>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</si>
  <si>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</si>
  <si>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</si>
  <si>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</si>
  <si>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</si>
  <si>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</si>
  <si>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</si>
  <si>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</si>
  <si>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</si>
  <si>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</si>
  <si>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</si>
  <si>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</si>
  <si>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</si>
  <si>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</si>
  <si>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</si>
  <si>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</si>
  <si>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</si>
  <si>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</si>
  <si>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</si>
  <si>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</si>
  <si>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</si>
  <si>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</si>
  <si>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</si>
  <si>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</si>
  <si>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</si>
  <si>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</si>
  <si>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</si>
  <si>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</si>
  <si>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</si>
  <si>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</si>
  <si>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</si>
  <si>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</si>
  <si>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</si>
  <si>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</si>
  <si>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</si>
  <si>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</si>
  <si>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</si>
  <si>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</si>
  <si>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</si>
  <si>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</si>
  <si>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</si>
  <si>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</si>
  <si>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</si>
  <si>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</si>
  <si>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</si>
  <si>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</si>
  <si>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</si>
  <si>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</si>
  <si>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</si>
  <si>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</si>
  <si>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</si>
  <si>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</si>
  <si>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</si>
  <si>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</si>
  <si>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</si>
  <si>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</si>
  <si>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</si>
  <si>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</si>
  <si>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</si>
  <si>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</si>
  <si>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</si>
  <si>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</si>
  <si>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</si>
  <si>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</si>
  <si>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</si>
  <si>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</si>
  <si>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</si>
  <si>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</si>
  <si>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</si>
  <si>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</si>
  <si>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</si>
  <si>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</si>
  <si>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</si>
  <si>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</si>
  <si>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</si>
  <si>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</si>
  <si>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</si>
  <si>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</si>
  <si>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</si>
  <si>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</si>
  <si>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</si>
  <si>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</si>
  <si>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</si>
  <si>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</si>
  <si>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</si>
  <si>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</si>
  <si>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</si>
  <si>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</si>
  <si>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</si>
  <si>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</si>
  <si>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</si>
  <si>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</si>
  <si>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</si>
  <si>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</si>
  <si>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</si>
  <si>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</si>
  <si>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</si>
  <si>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</si>
  <si>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</si>
  <si>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</si>
  <si>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</si>
  <si>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</si>
  <si>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</si>
  <si>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</si>
  <si>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</si>
  <si>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</si>
  <si>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</si>
  <si>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</si>
  <si>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</si>
  <si>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</si>
  <si>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</si>
  <si>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</si>
  <si>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</si>
  <si>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</si>
  <si>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</si>
  <si>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</si>
  <si>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</si>
  <si>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</si>
  <si>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</si>
  <si>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</si>
  <si>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</si>
  <si>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</si>
  <si>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</si>
  <si>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</si>
  <si>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</si>
  <si>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</si>
  <si>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</si>
  <si>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</si>
  <si>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</si>
  <si>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</si>
  <si>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</si>
  <si>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</si>
  <si>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</si>
  <si>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</si>
  <si>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</si>
  <si>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</si>
  <si>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</si>
  <si>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</si>
  <si>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</si>
  <si>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</si>
  <si>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</si>
  <si>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</si>
  <si>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</si>
  <si>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</si>
  <si>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</si>
  <si>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</si>
  <si>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</si>
  <si>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</si>
  <si>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</si>
  <si>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</si>
  <si>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</si>
  <si>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</si>
  <si>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</si>
  <si>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</si>
  <si>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</si>
  <si>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</si>
  <si>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</si>
  <si>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</si>
  <si>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</si>
  <si>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</si>
  <si>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</si>
  <si>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</si>
  <si>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</si>
  <si>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</si>
  <si>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</si>
  <si>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</si>
  <si>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</si>
  <si>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</si>
  <si>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</si>
  <si>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</si>
  <si>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</si>
  <si>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</si>
  <si>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</si>
  <si>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</si>
  <si>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</si>
  <si>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</si>
  <si>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</si>
  <si>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</si>
  <si>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</si>
  <si>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</si>
  <si>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</si>
  <si>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</si>
  <si>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</si>
  <si>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</si>
  <si>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</si>
  <si>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</si>
  <si>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</si>
  <si>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</si>
  <si>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</si>
  <si>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</si>
  <si>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</si>
  <si>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</si>
  <si>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</si>
  <si>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</si>
  <si>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</si>
  <si>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</si>
  <si>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</si>
  <si>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</si>
  <si>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</si>
  <si>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</si>
  <si>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</si>
  <si>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</si>
  <si>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</si>
  <si>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</si>
  <si>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</si>
  <si>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</si>
  <si>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</si>
  <si>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</si>
  <si>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</si>
  <si>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</si>
  <si>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</si>
  <si>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</si>
  <si>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</si>
  <si>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</si>
  <si>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</si>
  <si>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</si>
  <si>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</si>
  <si>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</si>
  <si>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</si>
  <si>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</si>
  <si>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</si>
  <si>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</si>
  <si>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</si>
  <si>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</si>
  <si>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</si>
  <si>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</si>
  <si>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</si>
  <si>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</si>
  <si>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</si>
  <si>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</si>
  <si>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</si>
  <si>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</si>
  <si>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</si>
  <si>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</si>
  <si>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</si>
  <si>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</si>
  <si>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</si>
  <si>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</si>
  <si>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</si>
  <si>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</si>
  <si>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</si>
  <si>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</si>
  <si>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</si>
  <si>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</si>
  <si>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</si>
  <si>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</si>
  <si>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</si>
  <si>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</si>
  <si>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</si>
  <si>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</si>
  <si>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</si>
  <si>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</si>
  <si>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</si>
  <si>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</si>
  <si>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</si>
  <si>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</si>
  <si>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</si>
  <si>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</si>
  <si>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</si>
  <si>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</si>
  <si>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</si>
  <si>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</si>
  <si>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</si>
  <si>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</si>
  <si>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</si>
  <si>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</si>
  <si>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</si>
  <si>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</si>
  <si>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</si>
  <si>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</si>
  <si>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</si>
  <si>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</si>
  <si>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</si>
  <si>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</si>
  <si>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</si>
  <si>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</si>
  <si>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</si>
  <si>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</si>
  <si>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</si>
  <si>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</si>
  <si>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</si>
  <si>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</si>
  <si>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</si>
  <si>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</si>
  <si>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</si>
  <si>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</si>
  <si>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</si>
  <si>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</si>
  <si>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</si>
  <si>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</si>
  <si>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</si>
  <si>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</si>
  <si>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</si>
  <si>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</si>
  <si>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</si>
  <si>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</si>
  <si>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</si>
  <si>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</si>
  <si>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</si>
  <si>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</si>
  <si>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</si>
  <si>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</si>
  <si>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</si>
  <si>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</si>
  <si>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</si>
  <si>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</si>
  <si>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</si>
  <si>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</si>
  <si>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</si>
  <si>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</si>
  <si>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</si>
  <si>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</si>
  <si>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</si>
  <si>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</si>
  <si>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</si>
  <si>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</si>
  <si>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</si>
  <si>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</si>
  <si>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</si>
  <si>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</si>
  <si>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</si>
  <si>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</si>
  <si>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</si>
  <si>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</si>
  <si>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</si>
  <si>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</si>
  <si>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</si>
  <si>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</si>
  <si>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</si>
  <si>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</si>
  <si>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</si>
  <si>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</si>
  <si>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</si>
  <si>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</si>
  <si>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</si>
  <si>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</si>
  <si>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</si>
  <si>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</si>
  <si>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</si>
  <si>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</si>
  <si>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</si>
  <si>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</si>
  <si>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</si>
  <si>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</si>
  <si>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</si>
  <si>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</si>
  <si>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</si>
  <si>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</si>
  <si>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</si>
  <si>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</si>
  <si>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</si>
  <si>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</si>
  <si>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</si>
  <si>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</si>
  <si>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</si>
  <si>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</si>
  <si>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</si>
  <si>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</si>
  <si>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</si>
  <si>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</si>
  <si>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</si>
  <si>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</si>
  <si>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</si>
  <si>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</si>
  <si>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</si>
  <si>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</si>
  <si>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</si>
  <si>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</si>
  <si>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</si>
  <si>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</si>
  <si>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</si>
  <si>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</si>
  <si>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</si>
  <si>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</si>
  <si>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</si>
  <si>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</si>
  <si>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</si>
  <si>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</si>
  <si>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</si>
  <si>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</si>
  <si>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</si>
  <si>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</si>
  <si>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</si>
  <si>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</si>
  <si>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</si>
  <si>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</si>
  <si>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</si>
  <si>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</si>
  <si>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</si>
  <si>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</si>
  <si>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</si>
  <si>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</si>
  <si>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</si>
  <si>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</si>
  <si>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</si>
  <si>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</si>
  <si>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</si>
  <si>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</si>
  <si>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</si>
  <si>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</si>
  <si>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</si>
  <si>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</si>
  <si>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</si>
  <si>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</si>
  <si>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</si>
  <si>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</si>
  <si>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</si>
  <si>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</si>
  <si>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</si>
  <si>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</si>
  <si>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</si>
  <si>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</si>
  <si>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</si>
  <si>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</si>
  <si>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</si>
  <si>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</si>
  <si>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</si>
  <si>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</si>
  <si>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</si>
  <si>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</si>
  <si>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</si>
  <si>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</si>
  <si>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</si>
  <si>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</si>
  <si>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</si>
  <si>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</si>
  <si>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</si>
  <si>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</si>
  <si>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</si>
  <si>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</si>
  <si>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</si>
  <si>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</si>
  <si>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</si>
  <si>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</si>
  <si>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</si>
  <si>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</si>
  <si>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</si>
  <si>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</si>
  <si>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</si>
  <si>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</si>
  <si>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</si>
  <si>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</si>
  <si>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</si>
  <si>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</si>
  <si>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</si>
  <si>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</si>
  <si>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</si>
  <si>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</si>
  <si>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</si>
  <si>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</si>
  <si>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</si>
  <si>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</si>
  <si>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</si>
  <si>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</si>
  <si>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</si>
  <si>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</si>
  <si>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</si>
  <si>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</si>
  <si>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</si>
  <si>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</si>
  <si>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</si>
  <si>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</si>
  <si>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</si>
  <si>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</si>
  <si>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</si>
  <si>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</si>
  <si>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</si>
  <si>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</si>
  <si>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</si>
  <si>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</si>
  <si>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</si>
  <si>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</si>
  <si>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</si>
  <si>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</si>
  <si>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</si>
  <si>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</si>
  <si>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</si>
  <si>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</si>
  <si>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</si>
  <si>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</si>
  <si>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</si>
  <si>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</si>
  <si>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</si>
  <si>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</si>
  <si>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</si>
  <si>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</si>
  <si>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</si>
  <si>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</si>
  <si>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</si>
  <si>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</si>
  <si>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</si>
  <si>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</si>
  <si>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</si>
  <si>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</si>
  <si>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</si>
  <si>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</si>
  <si>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</si>
  <si>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</si>
  <si>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</si>
  <si>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</si>
  <si>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</si>
  <si>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</si>
  <si>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</si>
  <si>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</si>
  <si>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</si>
  <si>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</si>
  <si>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</si>
  <si>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</si>
  <si>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</si>
  <si>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</si>
  <si>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</si>
  <si>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</si>
  <si>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</si>
  <si>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</si>
  <si>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</si>
  <si>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</si>
  <si>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</si>
  <si>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</si>
  <si>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</si>
  <si>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</si>
  <si>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</si>
  <si>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</si>
  <si>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</si>
  <si>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</si>
  <si>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</si>
  <si>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</si>
  <si>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</si>
  <si>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</si>
  <si>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</si>
  <si>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</si>
  <si>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</si>
  <si>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</si>
  <si>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</si>
  <si>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</si>
  <si>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</si>
  <si>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</si>
  <si>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</si>
  <si>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</si>
  <si>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</si>
  <si>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</si>
  <si>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</si>
  <si>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</si>
  <si>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</si>
  <si>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</si>
  <si>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</si>
  <si>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</si>
  <si>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</si>
  <si>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</si>
  <si>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</si>
  <si>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</si>
  <si>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</si>
  <si>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</si>
  <si>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</si>
  <si>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</si>
  <si>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</si>
  <si>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</si>
  <si>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</si>
  <si>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</si>
  <si>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</si>
  <si>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</si>
  <si>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</si>
  <si>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</si>
  <si>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</si>
  <si>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</si>
  <si>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</si>
  <si>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</si>
  <si>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</si>
  <si>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</si>
  <si>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</si>
  <si>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</si>
  <si>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</si>
  <si>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</si>
  <si>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</si>
  <si>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</si>
  <si>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</si>
  <si>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</si>
  <si>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</si>
  <si>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</si>
  <si>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</si>
  <si>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</si>
  <si>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</si>
  <si>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</si>
  <si>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</si>
  <si>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</si>
  <si>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</si>
  <si>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</si>
  <si>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</si>
  <si>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</si>
  <si>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</si>
  <si>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</si>
  <si>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</si>
  <si>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</si>
  <si>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</si>
  <si>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</si>
  <si>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</si>
  <si>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</si>
  <si>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</si>
  <si>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</si>
  <si>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</si>
  <si>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</si>
  <si>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</si>
  <si>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</si>
  <si>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</si>
  <si>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</si>
  <si>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</si>
  <si>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</si>
  <si>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</si>
  <si>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</si>
  <si>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</si>
  <si>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</si>
  <si>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</si>
  <si>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</si>
  <si>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</si>
  <si>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</si>
  <si>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</si>
  <si>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</si>
  <si>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</si>
  <si>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</si>
  <si>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</si>
  <si>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</si>
  <si>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</si>
  <si>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</si>
  <si>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</si>
  <si>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</si>
  <si>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</si>
  <si>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</si>
  <si>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</si>
  <si>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</si>
  <si>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</si>
  <si>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</si>
  <si>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</si>
  <si>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</si>
  <si>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</si>
  <si>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</si>
  <si>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</si>
  <si>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</si>
  <si>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</si>
  <si>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</si>
  <si>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</si>
  <si>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</si>
  <si>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</si>
  <si>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</si>
  <si>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</si>
  <si>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</si>
  <si>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</si>
  <si>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</si>
  <si>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</si>
  <si>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</si>
  <si>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</si>
  <si>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</si>
  <si>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</si>
  <si>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</si>
  <si>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</si>
  <si>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</si>
  <si>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</si>
  <si>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</si>
  <si>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</si>
  <si>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</si>
  <si>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</si>
  <si>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</si>
  <si>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</si>
  <si>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</si>
  <si>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</si>
  <si>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</si>
  <si>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</si>
  <si>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</si>
  <si>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</si>
  <si>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</si>
  <si>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</si>
  <si>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</si>
  <si>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</si>
  <si>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</si>
  <si>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</si>
  <si>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</si>
  <si>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</si>
  <si>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</si>
  <si>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</si>
  <si>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</si>
  <si>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</si>
  <si>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</si>
  <si>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</si>
  <si>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</si>
  <si>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</si>
  <si>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</si>
  <si>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</si>
  <si>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</si>
  <si>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</si>
  <si>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</si>
  <si>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</si>
  <si>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</si>
  <si>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</si>
  <si>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</si>
  <si>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</si>
  <si>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</si>
  <si>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</si>
  <si>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</si>
  <si>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</si>
  <si>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</si>
  <si>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</si>
  <si>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</si>
  <si>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</si>
  <si>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</si>
  <si>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</si>
  <si>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</si>
  <si>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</si>
  <si>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</si>
  <si>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</si>
  <si>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</si>
  <si>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</si>
  <si>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</si>
  <si>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</si>
  <si>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</si>
  <si>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</si>
  <si>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</si>
  <si>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</si>
  <si>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</si>
  <si>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</si>
  <si>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</si>
  <si>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</si>
  <si>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</si>
  <si>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</si>
  <si>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</si>
  <si>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</si>
  <si>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</si>
  <si>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</si>
  <si>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</si>
  <si>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</si>
  <si>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</si>
  <si>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</si>
  <si>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</si>
  <si>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</si>
  <si>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</si>
  <si>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</si>
  <si>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</si>
  <si>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</si>
  <si>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</si>
  <si>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</si>
  <si>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</si>
  <si>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</si>
  <si>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</si>
  <si>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</si>
  <si>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</si>
  <si>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</si>
  <si>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</si>
  <si>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</si>
  <si>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</si>
  <si>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</si>
  <si>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</si>
  <si>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</si>
  <si>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</si>
  <si>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</si>
  <si>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</si>
  <si>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</si>
  <si>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</si>
  <si>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</si>
  <si>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</si>
  <si>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</si>
  <si>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</si>
  <si>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</si>
  <si>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</si>
  <si>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</si>
  <si>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</si>
  <si>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</si>
  <si>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</si>
  <si>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</si>
  <si>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</si>
  <si>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</si>
  <si>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</si>
  <si>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</si>
  <si>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</si>
  <si>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</si>
  <si>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</si>
  <si>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</si>
  <si>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</si>
  <si>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</si>
  <si>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</si>
  <si>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</si>
  <si>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</si>
  <si>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</si>
  <si>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</si>
  <si>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</si>
  <si>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</si>
  <si>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</si>
  <si>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</si>
  <si>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</si>
  <si>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</si>
  <si>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</si>
  <si>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</si>
  <si>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</si>
  <si>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</si>
  <si>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</si>
  <si>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</si>
  <si>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</si>
  <si>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</si>
  <si>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</si>
  <si>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</si>
  <si>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</si>
  <si>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</si>
  <si>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</si>
  <si>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</si>
  <si>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</si>
  <si>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</si>
  <si>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</si>
  <si>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</si>
  <si>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</si>
  <si>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</si>
  <si>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</si>
  <si>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</si>
  <si>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</si>
  <si>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</si>
  <si>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</si>
  <si>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</si>
  <si>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</si>
  <si>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</si>
  <si>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</si>
  <si>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</si>
  <si>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</si>
  <si>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</si>
  <si>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</si>
  <si>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</si>
  <si>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</si>
  <si>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</si>
  <si>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</si>
  <si>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</si>
  <si>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</si>
  <si>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</si>
  <si>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</si>
  <si>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</si>
  <si>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</si>
  <si>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</si>
  <si>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</si>
  <si>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</si>
  <si>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</si>
  <si>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</si>
  <si>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</si>
  <si>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</si>
  <si>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</si>
  <si>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</si>
  <si>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</si>
  <si>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</si>
  <si>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</si>
  <si>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</si>
  <si>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</si>
  <si>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</si>
  <si>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</si>
  <si>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</si>
  <si>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</si>
  <si>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</si>
  <si>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</si>
  <si>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</si>
  <si>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</si>
  <si>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</si>
  <si>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</si>
  <si>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</si>
  <si>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</si>
  <si>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</si>
  <si>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</si>
  <si>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</si>
  <si>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</si>
  <si>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</si>
  <si>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</si>
  <si>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</si>
  <si>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</si>
  <si>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</si>
  <si>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</si>
  <si>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</si>
  <si>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</si>
  <si>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</si>
  <si>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</si>
  <si>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</si>
  <si>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</si>
  <si>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</si>
  <si>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</si>
  <si>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</si>
  <si>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</si>
  <si>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</si>
  <si>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</si>
  <si>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</si>
  <si>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</si>
  <si>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</si>
  <si>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</si>
  <si>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</si>
  <si>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</si>
  <si>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</si>
  <si>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</si>
  <si>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</si>
  <si>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</si>
  <si>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</si>
  <si>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</si>
  <si>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</si>
  <si>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</si>
  <si>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</si>
  <si>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</si>
  <si>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</si>
  <si>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</si>
  <si>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</si>
  <si>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</si>
  <si>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</si>
  <si>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</si>
  <si>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</si>
  <si>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</si>
  <si>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</si>
  <si>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</si>
  <si>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</si>
  <si>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</si>
  <si>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</si>
  <si>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</si>
  <si>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</si>
  <si>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</si>
  <si>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</si>
  <si>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</si>
  <si>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</si>
  <si>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</si>
  <si>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</si>
  <si>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</si>
  <si>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</si>
  <si>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</si>
  <si>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</si>
  <si>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</si>
  <si>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</si>
  <si>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</si>
  <si>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</si>
  <si>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</si>
  <si>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</si>
  <si>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</si>
  <si>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</si>
  <si>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</si>
  <si>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</si>
  <si>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</si>
  <si>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</si>
  <si>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</si>
  <si>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</si>
  <si>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</si>
  <si>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</si>
  <si>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</si>
  <si>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</si>
  <si>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</si>
  <si>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</si>
  <si>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</si>
  <si>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</si>
  <si>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</si>
  <si>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</si>
  <si>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</si>
  <si>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</si>
  <si>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</si>
  <si>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</si>
  <si>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</si>
  <si>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</si>
  <si>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</si>
  <si>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</si>
  <si>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</si>
  <si>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</si>
  <si>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</si>
  <si>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</si>
  <si>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</si>
  <si>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</si>
  <si>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</si>
  <si>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</si>
  <si>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</si>
  <si>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</si>
  <si>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</si>
  <si>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</si>
  <si>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</si>
  <si>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</si>
  <si>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</si>
  <si>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</si>
  <si>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</si>
  <si>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</si>
  <si>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</si>
  <si>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</si>
  <si>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</si>
  <si>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</si>
  <si>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</si>
  <si>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</si>
  <si>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</si>
  <si>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</si>
  <si>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</si>
  <si>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</si>
  <si>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</si>
  <si>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</si>
  <si>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</si>
  <si>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</si>
  <si>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</si>
  <si>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</si>
  <si>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</si>
  <si>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</si>
  <si>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</si>
  <si>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</si>
  <si>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</si>
  <si>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</si>
  <si>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</si>
  <si>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</si>
  <si>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</si>
  <si>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</si>
  <si>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</si>
  <si>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</si>
  <si>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</si>
  <si>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</si>
  <si>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</si>
  <si>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</si>
  <si>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</si>
  <si>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</si>
  <si>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</si>
  <si>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</si>
  <si>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</si>
  <si>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</si>
  <si>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</si>
  <si>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</si>
  <si>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</si>
  <si>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</si>
  <si>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</si>
  <si>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</si>
  <si>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</si>
  <si>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</si>
  <si>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</si>
  <si>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</si>
  <si>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</si>
  <si>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</si>
  <si>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</si>
  <si>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</si>
  <si>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</si>
  <si>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</si>
  <si>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</si>
  <si>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</si>
  <si>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</si>
  <si>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</si>
  <si>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</si>
  <si>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</si>
  <si>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</si>
  <si>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</si>
  <si>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</si>
  <si>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</si>
  <si>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</si>
  <si>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</si>
  <si>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</si>
  <si>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</si>
  <si>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</si>
  <si>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</si>
  <si>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</si>
  <si>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</si>
  <si>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</si>
  <si>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</si>
  <si>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</si>
  <si>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</si>
  <si>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</si>
  <si>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</si>
  <si>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</si>
  <si>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</si>
  <si>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</si>
  <si>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</si>
  <si>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</si>
  <si>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</si>
  <si>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</si>
  <si>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</si>
  <si>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</si>
  <si>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</si>
  <si>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</si>
  <si>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</si>
  <si>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</si>
  <si>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</si>
  <si>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</si>
  <si>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</si>
  <si>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</si>
  <si>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</si>
  <si>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</si>
  <si>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</si>
  <si>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</si>
  <si>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</si>
  <si>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</si>
  <si>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</si>
  <si>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</si>
  <si>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</si>
  <si>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</si>
  <si>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</si>
  <si>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</si>
  <si>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</si>
  <si>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</si>
  <si>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</si>
  <si>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</si>
  <si>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</si>
  <si>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</si>
  <si>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</si>
  <si>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</si>
  <si>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</si>
  <si>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</si>
  <si>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</si>
  <si>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</si>
  <si>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</si>
  <si>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</si>
  <si>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</si>
  <si>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</si>
  <si>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</si>
  <si>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</si>
  <si>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</si>
  <si>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</si>
  <si>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</si>
  <si>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</si>
  <si>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</si>
  <si>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</si>
  <si>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</si>
  <si>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</si>
  <si>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</si>
  <si>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</si>
  <si>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</si>
  <si>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</si>
  <si>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</si>
  <si>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</si>
  <si>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</si>
  <si>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</si>
  <si>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</si>
  <si>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</si>
  <si>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</si>
  <si>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</si>
  <si>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</si>
  <si>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</si>
  <si>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</si>
  <si>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</si>
  <si>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</si>
  <si>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</si>
  <si>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</si>
  <si>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</si>
  <si>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</si>
  <si>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</si>
  <si>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</si>
  <si>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</si>
  <si>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</si>
  <si>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</si>
  <si>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</si>
  <si>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</si>
  <si>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</si>
  <si>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</si>
  <si>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</si>
  <si>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</si>
  <si>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</si>
  <si>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</si>
  <si>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</si>
  <si>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</si>
  <si>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</si>
  <si>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</si>
  <si>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</si>
  <si>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</si>
  <si>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</si>
  <si>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</si>
  <si>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</si>
  <si>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</si>
  <si>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</si>
  <si>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</si>
  <si>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</si>
  <si>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</si>
  <si>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</si>
  <si>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</si>
  <si>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</si>
  <si>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</si>
  <si>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</si>
  <si>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</si>
  <si>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</si>
  <si>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</si>
  <si>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</si>
  <si>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</si>
  <si>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</si>
  <si>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</si>
  <si>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</si>
  <si>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</si>
  <si>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</si>
  <si>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</si>
  <si>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</si>
  <si>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</si>
  <si>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</si>
  <si>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</si>
  <si>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</si>
  <si>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</si>
  <si>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</si>
  <si>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</si>
  <si>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</si>
  <si>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</si>
  <si>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</si>
  <si>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</si>
  <si>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</si>
  <si>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</si>
  <si>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</si>
  <si>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</si>
  <si>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</si>
  <si>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</si>
  <si>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</si>
  <si>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</si>
  <si>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</si>
  <si>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</si>
  <si>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</si>
  <si>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</si>
  <si>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</si>
  <si>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</si>
  <si>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</si>
  <si>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</si>
  <si>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</si>
  <si>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</si>
  <si>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</si>
  <si>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</si>
  <si>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</si>
  <si>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</si>
  <si>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</si>
  <si>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</si>
  <si>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</si>
  <si>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</si>
  <si>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</si>
  <si>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</si>
  <si>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</si>
  <si>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</si>
  <si>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</si>
  <si>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</si>
  <si>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</si>
  <si>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</si>
  <si>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</si>
  <si>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</si>
  <si>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</si>
  <si>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</si>
  <si>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</si>
  <si>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</si>
  <si>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</si>
  <si>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</si>
  <si>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</si>
  <si>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</si>
  <si>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</si>
  <si>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</si>
  <si>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</si>
  <si>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</si>
  <si>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</si>
  <si>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</si>
  <si>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</si>
  <si>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</si>
  <si>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</si>
  <si>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</si>
  <si>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</si>
  <si>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</si>
  <si>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</si>
  <si>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</si>
  <si>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</si>
  <si>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</si>
  <si>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</si>
  <si>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</si>
  <si>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</si>
  <si>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</si>
  <si>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</si>
  <si>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</si>
  <si>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</si>
  <si>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</si>
  <si>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</si>
  <si>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</si>
  <si>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</si>
  <si>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</si>
  <si>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</si>
  <si>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</si>
  <si>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</si>
  <si>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</si>
  <si>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</si>
  <si>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</si>
  <si>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</si>
  <si>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</si>
  <si>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</si>
  <si>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</si>
  <si>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</si>
  <si>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</si>
  <si>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</si>
  <si>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</si>
  <si>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</si>
  <si>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</si>
  <si>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</si>
  <si>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</si>
  <si>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</si>
  <si>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</si>
  <si>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</si>
  <si>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</si>
  <si>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</si>
  <si>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</si>
  <si>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</si>
  <si>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</si>
  <si>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</si>
  <si>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</si>
  <si>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</si>
  <si>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</si>
  <si>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</si>
  <si>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</si>
  <si>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</si>
  <si>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</si>
  <si>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</si>
  <si>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</si>
  <si>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</si>
  <si>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</si>
  <si>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</si>
  <si>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</si>
  <si>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</si>
  <si>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</si>
  <si>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</si>
  <si>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</si>
  <si>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</si>
  <si>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</si>
  <si>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</si>
  <si>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</si>
  <si>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</si>
  <si>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</si>
  <si>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</si>
  <si>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</si>
  <si>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</si>
  <si>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</si>
  <si>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</si>
  <si>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</si>
  <si>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</si>
  <si>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</si>
  <si>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</si>
  <si>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</si>
  <si>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</si>
  <si>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</si>
  <si>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</si>
  <si>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</si>
  <si>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</si>
  <si>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</si>
  <si>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</si>
  <si>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</si>
  <si>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</si>
  <si>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</si>
  <si>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</si>
  <si>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</si>
  <si>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</si>
  <si>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</si>
  <si>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</si>
  <si>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</si>
  <si>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</si>
  <si>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</si>
  <si>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</si>
  <si>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</si>
  <si>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</si>
  <si>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</si>
  <si>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</si>
  <si>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</si>
  <si>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</si>
  <si>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</si>
  <si>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</si>
  <si>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</si>
  <si>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</si>
  <si>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</si>
  <si>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</si>
  <si>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</si>
  <si>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</si>
  <si>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</si>
  <si>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</si>
  <si>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</si>
  <si>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</si>
  <si>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</si>
  <si>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</si>
  <si>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</si>
  <si>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</si>
  <si>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</si>
  <si>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</si>
  <si>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</si>
  <si>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</si>
  <si>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</si>
  <si>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</si>
  <si>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</si>
  <si>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</si>
  <si>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</si>
  <si>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</si>
  <si>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</si>
  <si>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</si>
  <si>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</si>
  <si>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</si>
  <si>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</si>
  <si>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</si>
  <si>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</si>
  <si>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</si>
  <si>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</si>
  <si>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</si>
  <si>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</si>
  <si>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</si>
  <si>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</si>
  <si>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</si>
  <si>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</si>
  <si>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</si>
  <si>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</si>
  <si>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</si>
  <si>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</si>
  <si>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</si>
  <si>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</si>
  <si>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</si>
  <si>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</si>
  <si>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</si>
  <si>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</si>
  <si>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</si>
  <si>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</si>
  <si>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</si>
  <si>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</si>
  <si>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</si>
  <si>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</si>
  <si>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</si>
  <si>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</si>
  <si>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</si>
  <si>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</si>
  <si>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</si>
  <si>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</si>
  <si>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</si>
  <si>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</si>
  <si>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</si>
  <si>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</si>
  <si>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</si>
  <si>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</si>
  <si>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</si>
  <si>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</si>
  <si>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</si>
  <si>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</si>
  <si>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</si>
  <si>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</si>
  <si>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</si>
  <si>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</si>
  <si>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</si>
  <si>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</si>
  <si>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</si>
  <si>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</si>
  <si>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</si>
  <si>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</si>
  <si>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</si>
  <si>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</si>
  <si>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</si>
  <si>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</si>
  <si>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</si>
  <si>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</si>
  <si>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</si>
  <si>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</si>
  <si>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</si>
  <si>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</si>
  <si>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</si>
  <si>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</si>
  <si>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</si>
  <si>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</si>
  <si>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</si>
  <si>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</si>
  <si>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</si>
  <si>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</si>
  <si>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</si>
  <si>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</si>
  <si>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</si>
  <si>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</si>
  <si>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</si>
  <si>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</si>
  <si>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</si>
  <si>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</si>
  <si>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</si>
  <si>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</si>
  <si>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</si>
  <si>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</si>
  <si>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</si>
  <si>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</si>
  <si>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</si>
  <si>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</si>
  <si>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</si>
  <si>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</si>
  <si>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</si>
  <si>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</si>
  <si>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</si>
  <si>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</si>
  <si>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</si>
  <si>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</si>
  <si>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</si>
  <si>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</si>
  <si>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</si>
  <si>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</si>
  <si>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</si>
  <si>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</si>
  <si>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</si>
  <si>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</si>
  <si>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</si>
  <si>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</si>
  <si>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</si>
  <si>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</si>
  <si>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</si>
  <si>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</si>
  <si>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</si>
  <si>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</si>
  <si>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</si>
  <si>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</si>
  <si>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</si>
  <si>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</si>
  <si>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</si>
  <si>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</si>
  <si>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</si>
  <si>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</si>
  <si>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</si>
  <si>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</si>
  <si>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</si>
  <si>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</si>
  <si>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</si>
  <si>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</si>
  <si>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</si>
  <si>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</si>
  <si>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</si>
  <si>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</si>
  <si>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</si>
  <si>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</si>
  <si>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</si>
  <si>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</si>
  <si>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</si>
  <si>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</si>
  <si>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</si>
  <si>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</si>
  <si>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</si>
  <si>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</si>
  <si>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</si>
  <si>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</si>
  <si>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</si>
  <si>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</si>
  <si>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</si>
  <si>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</si>
  <si>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</si>
  <si>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</si>
  <si>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</si>
  <si>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</si>
  <si>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</si>
  <si>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</si>
  <si>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</si>
  <si>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</si>
  <si>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</si>
  <si>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</si>
  <si>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</si>
  <si>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</si>
  <si>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</si>
  <si>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</si>
  <si>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</si>
  <si>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</si>
  <si>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</si>
  <si>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</si>
  <si>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</si>
  <si>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</si>
  <si>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</si>
  <si>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</si>
  <si>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</si>
  <si>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</si>
  <si>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</si>
  <si>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</si>
  <si>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</si>
  <si>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</si>
  <si>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</si>
  <si>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</si>
  <si>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</si>
  <si>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</si>
  <si>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</si>
  <si>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</si>
  <si>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</si>
  <si>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</si>
  <si>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</si>
  <si>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</si>
  <si>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</si>
  <si>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</si>
  <si>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</si>
  <si>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</si>
  <si>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</si>
  <si>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</si>
  <si>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</si>
  <si>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</si>
  <si>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</si>
  <si>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</si>
  <si>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</si>
  <si>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</si>
  <si>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</si>
  <si>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</si>
  <si>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</si>
  <si>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</si>
  <si>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</si>
  <si>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</si>
  <si>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</si>
  <si>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</si>
  <si>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</si>
  <si>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</si>
  <si>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</si>
  <si>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</si>
  <si>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</si>
  <si>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</si>
  <si>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</si>
  <si>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</si>
  <si>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</si>
  <si>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</si>
  <si>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</si>
  <si>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</si>
  <si>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</si>
  <si>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</si>
  <si>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</si>
  <si>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</si>
  <si>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</si>
  <si>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</si>
  <si>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</si>
  <si>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</si>
  <si>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</si>
  <si>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</si>
  <si>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</si>
  <si>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</si>
  <si>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</si>
  <si>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</si>
  <si>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</si>
  <si>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</si>
  <si>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</si>
  <si>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</si>
  <si>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</si>
  <si>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</si>
  <si>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</si>
  <si>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</si>
  <si>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</si>
  <si>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</si>
  <si>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</si>
  <si>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</si>
  <si>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</si>
  <si>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</si>
  <si>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</si>
  <si>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</si>
  <si>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</si>
  <si>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</si>
  <si>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</si>
  <si>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</si>
  <si>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</si>
  <si>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</si>
  <si>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</si>
  <si>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</si>
  <si>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</si>
  <si>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</si>
  <si>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</si>
  <si>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</si>
  <si>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</si>
  <si>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</si>
  <si>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</si>
  <si>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</si>
  <si>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</si>
  <si>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</si>
  <si>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</si>
  <si>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</si>
  <si>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</si>
  <si>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</si>
  <si>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</si>
  <si>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</si>
  <si>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</si>
  <si>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</si>
  <si>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</si>
  <si>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</si>
  <si>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</si>
  <si>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</si>
  <si>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</si>
  <si>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</si>
  <si>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</si>
  <si>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</si>
  <si>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</si>
  <si>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</si>
  <si>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</si>
  <si>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</si>
  <si>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</si>
  <si>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</si>
  <si>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</si>
  <si>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</si>
  <si>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</si>
  <si>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</si>
  <si>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</si>
  <si>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</si>
  <si>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</si>
  <si>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</si>
  <si>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</si>
  <si>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</si>
  <si>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</si>
  <si>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</si>
  <si>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</si>
  <si>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</si>
  <si>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</si>
  <si>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</si>
  <si>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</si>
  <si>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</si>
  <si>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</si>
  <si>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</si>
  <si>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</si>
  <si>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</si>
  <si>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</si>
  <si>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</si>
  <si>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</si>
  <si>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</si>
  <si>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</si>
  <si>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</si>
  <si>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</si>
  <si>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</si>
  <si>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</si>
  <si>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</si>
  <si>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</si>
  <si>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</si>
  <si>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</si>
  <si>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</si>
  <si>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</si>
  <si>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</si>
  <si>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</si>
  <si>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</si>
  <si>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</si>
  <si>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</si>
  <si>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</si>
  <si>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</si>
  <si>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</si>
  <si>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</si>
  <si>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</si>
  <si>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</si>
  <si>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</si>
  <si>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</si>
  <si>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</si>
  <si>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</si>
  <si>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</si>
  <si>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</si>
  <si>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</si>
  <si>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</si>
  <si>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</si>
  <si>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</si>
  <si>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</si>
  <si>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</si>
  <si>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</si>
  <si>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</si>
  <si>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</si>
  <si>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</si>
  <si>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</si>
  <si>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</si>
  <si>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</si>
  <si>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</si>
  <si>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</si>
  <si>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</si>
  <si>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</si>
  <si>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</si>
  <si>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</si>
  <si>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</si>
  <si>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</si>
  <si>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</si>
  <si>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</si>
  <si>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</si>
  <si>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</si>
  <si>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</si>
  <si>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</si>
  <si>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</si>
  <si>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</si>
  <si>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</si>
  <si>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</si>
  <si>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</si>
  <si>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</si>
  <si>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</si>
  <si>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</si>
  <si>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</si>
  <si>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</si>
  <si>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</si>
  <si>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</si>
  <si>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</si>
  <si>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</si>
  <si>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</si>
  <si>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</si>
  <si>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</si>
  <si>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</si>
  <si>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</si>
  <si>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</si>
  <si>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</si>
  <si>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</si>
  <si>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</si>
  <si>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</si>
  <si>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</si>
  <si>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</si>
  <si>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</si>
  <si>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</si>
  <si>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</si>
  <si>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</si>
  <si>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</si>
  <si>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</si>
  <si>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</si>
  <si>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</si>
  <si>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</si>
  <si>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</si>
  <si>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</si>
  <si>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</si>
  <si>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</si>
  <si>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</si>
  <si>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</si>
  <si>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</si>
  <si>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</si>
  <si>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</si>
  <si>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</si>
  <si>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</si>
  <si>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</si>
  <si>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</si>
  <si>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</si>
  <si>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</si>
  <si>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</si>
  <si>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</si>
  <si>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</si>
  <si>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</si>
  <si>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</si>
  <si>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</si>
  <si>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</si>
  <si>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</si>
  <si>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</si>
  <si>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</si>
  <si>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</si>
  <si>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</si>
  <si>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</si>
  <si>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</si>
  <si>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</si>
  <si>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</si>
  <si>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</si>
  <si>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</si>
  <si>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</si>
  <si>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</si>
  <si>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</si>
  <si>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</si>
  <si>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</si>
  <si>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</si>
  <si>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</si>
  <si>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</si>
  <si>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</si>
  <si>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</si>
  <si>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</si>
  <si>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</si>
  <si>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</si>
  <si>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</si>
  <si>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</si>
  <si>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</si>
  <si>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</si>
  <si>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</si>
  <si>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</si>
  <si>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</si>
  <si>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</si>
  <si>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</si>
  <si>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</si>
  <si>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</si>
  <si>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</si>
  <si>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</si>
  <si>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</si>
  <si>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</si>
  <si>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</si>
  <si>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</si>
  <si>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</si>
  <si>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</si>
  <si>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</si>
  <si>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</si>
  <si>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</si>
  <si>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</si>
  <si>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</si>
  <si>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</si>
  <si>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</si>
  <si>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</si>
  <si>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</si>
  <si>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</si>
  <si>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</si>
  <si>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</si>
  <si>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</si>
  <si>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</si>
  <si>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</si>
  <si>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</si>
  <si>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</si>
  <si>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</si>
  <si>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</si>
  <si>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</si>
  <si>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</si>
  <si>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</si>
  <si>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</si>
  <si>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</si>
  <si>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</si>
  <si>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</si>
  <si>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</si>
  <si>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</si>
  <si>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</si>
  <si>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</si>
  <si>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</si>
  <si>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</si>
  <si>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</si>
  <si>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</si>
  <si>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</si>
  <si>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</si>
  <si>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</si>
  <si>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</si>
  <si>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</si>
  <si>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</si>
  <si>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</si>
  <si>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</si>
  <si>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</si>
  <si>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</si>
  <si>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</si>
  <si>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</si>
  <si>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</si>
  <si>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</si>
  <si>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</si>
  <si>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</si>
  <si>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</si>
  <si>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</si>
  <si>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</si>
  <si>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</si>
  <si>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</si>
  <si>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</si>
  <si>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</si>
  <si>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</si>
  <si>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</si>
  <si>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</si>
  <si>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</si>
  <si>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</si>
  <si>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</si>
  <si>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</si>
  <si>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</si>
  <si>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</si>
  <si>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</si>
  <si>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</si>
  <si>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</si>
  <si>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</si>
  <si>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</si>
  <si>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</si>
  <si>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</si>
  <si>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</si>
  <si>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</si>
  <si>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</si>
  <si>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</si>
  <si>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</si>
  <si>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</si>
  <si>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</si>
  <si>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</si>
  <si>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</si>
  <si>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</si>
  <si>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</si>
  <si>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</si>
  <si>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</si>
  <si>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</si>
  <si>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</si>
  <si>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</si>
  <si>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</si>
  <si>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</si>
  <si>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</si>
  <si>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</si>
  <si>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</si>
  <si>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</si>
  <si>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</si>
  <si>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</si>
  <si>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</si>
  <si>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</si>
  <si>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</si>
  <si>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</si>
  <si>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</si>
  <si>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</si>
  <si>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</si>
  <si>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</si>
  <si>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</si>
  <si>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</si>
  <si>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</si>
  <si>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</si>
  <si>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</si>
  <si>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</si>
  <si>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</si>
  <si>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</si>
  <si>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</si>
  <si>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</si>
  <si>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</si>
  <si>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</si>
  <si>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</si>
  <si>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</si>
  <si>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</si>
  <si>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</si>
  <si>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</si>
  <si>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</si>
  <si>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</si>
  <si>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</si>
  <si>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</si>
  <si>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</si>
  <si>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</si>
  <si>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</si>
  <si>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</si>
  <si>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</si>
  <si>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</si>
  <si>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</si>
  <si>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</si>
  <si>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</si>
  <si>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</si>
  <si>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</si>
  <si>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</si>
  <si>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</si>
  <si>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</si>
  <si>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</si>
  <si>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</si>
  <si>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</si>
  <si>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</si>
  <si>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</si>
  <si>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</si>
  <si>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</si>
  <si>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</si>
  <si>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</si>
  <si>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</si>
  <si>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</si>
  <si>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</si>
  <si>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</si>
  <si>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</si>
  <si>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</si>
  <si>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</si>
  <si>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</si>
  <si>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</si>
  <si>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</si>
  <si>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</si>
  <si>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</si>
  <si>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</si>
  <si>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</si>
  <si>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</si>
  <si>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</si>
  <si>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</si>
  <si>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</si>
  <si>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</si>
  <si>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</si>
  <si>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</si>
  <si>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</si>
  <si>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</si>
  <si>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</si>
  <si>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</si>
  <si>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</si>
  <si>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</si>
  <si>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</si>
  <si>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</si>
  <si>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</si>
  <si>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</si>
  <si>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</si>
  <si>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</si>
  <si>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</si>
  <si>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</si>
  <si>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</si>
  <si>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</si>
  <si>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</si>
  <si>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</si>
  <si>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</si>
  <si>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</si>
  <si>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</si>
  <si>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</si>
  <si>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</si>
  <si>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</si>
  <si>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</si>
  <si>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</si>
  <si>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</si>
  <si>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</si>
  <si>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</si>
  <si>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</si>
  <si>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</si>
  <si>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</si>
  <si>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</si>
  <si>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</si>
  <si>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</si>
  <si>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</si>
  <si>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</si>
  <si>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</si>
  <si>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</si>
  <si>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</si>
  <si>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</si>
  <si>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</si>
  <si>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</si>
  <si>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</si>
  <si>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</si>
  <si>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</si>
  <si>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</si>
  <si>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</si>
  <si>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</si>
  <si>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</si>
  <si>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</si>
  <si>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</si>
  <si>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</si>
  <si>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</si>
  <si>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</si>
  <si>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</si>
  <si>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</si>
  <si>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</si>
  <si>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</si>
  <si>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</si>
  <si>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</si>
  <si>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</si>
  <si>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</si>
  <si>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</si>
  <si>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</si>
  <si>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</si>
  <si>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</si>
  <si>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</si>
  <si>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</si>
  <si>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</si>
  <si>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</si>
  <si>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</si>
  <si>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</si>
  <si>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</si>
  <si>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</si>
  <si>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</si>
  <si>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</si>
  <si>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</si>
  <si>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</si>
  <si>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</si>
  <si>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</si>
  <si>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</si>
  <si>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</si>
  <si>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</si>
  <si>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</si>
  <si>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</si>
  <si>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</si>
  <si>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</si>
  <si>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</si>
  <si>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</si>
  <si>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</si>
  <si>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</si>
  <si>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</si>
  <si>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</si>
  <si>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</si>
  <si>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</si>
  <si>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</si>
  <si>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</si>
  <si>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</si>
  <si>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</si>
  <si>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</si>
  <si>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</si>
  <si>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</si>
  <si>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</si>
  <si>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</si>
  <si>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</si>
  <si>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</si>
  <si>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</si>
  <si>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</si>
  <si>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</si>
  <si>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</si>
  <si>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</si>
  <si>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</si>
  <si>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</si>
  <si>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</si>
  <si>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</si>
  <si>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</si>
  <si>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</si>
  <si>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</si>
  <si>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</si>
  <si>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</si>
  <si>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</si>
  <si>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</si>
  <si>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</si>
  <si>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</si>
  <si>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</si>
  <si>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</si>
  <si>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</si>
  <si>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</si>
  <si>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</si>
  <si>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</si>
  <si>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</si>
  <si>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</si>
  <si>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</si>
  <si>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</si>
  <si>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</si>
  <si>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</si>
  <si>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</si>
  <si>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</si>
  <si>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</si>
  <si>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</si>
  <si>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</si>
  <si>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</si>
  <si>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</si>
  <si>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</si>
  <si>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</si>
  <si>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</si>
  <si>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</si>
  <si>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</si>
  <si>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</si>
  <si>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</si>
  <si>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</si>
  <si>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</si>
  <si>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</si>
  <si>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</si>
  <si>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</si>
  <si>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</si>
  <si>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</si>
  <si>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</si>
  <si>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</si>
  <si>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</si>
  <si>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</si>
  <si>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</si>
  <si>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</si>
  <si>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</si>
  <si>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</si>
  <si>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</si>
  <si>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</si>
  <si>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</si>
  <si>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</si>
  <si>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</si>
  <si>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</si>
  <si>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</si>
  <si>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</si>
  <si>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</si>
  <si>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</si>
  <si>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</si>
  <si>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</si>
  <si>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</si>
  <si>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</si>
  <si>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</si>
  <si>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</si>
  <si>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</si>
  <si>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</si>
  <si>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</si>
  <si>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</si>
  <si>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</si>
  <si>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</si>
  <si>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</si>
  <si>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</si>
  <si>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</si>
  <si>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</si>
  <si>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</si>
  <si>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</si>
  <si>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</si>
  <si>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</si>
  <si>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</si>
  <si>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</si>
  <si>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</si>
  <si>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</si>
  <si>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</si>
  <si>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</si>
  <si>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</si>
  <si>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</si>
  <si>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</si>
  <si>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</si>
  <si>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</si>
  <si>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</si>
  <si>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</si>
  <si>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</si>
  <si>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</si>
  <si>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</si>
  <si>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</si>
  <si>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</si>
  <si>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</si>
  <si>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</si>
  <si>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</si>
  <si>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</si>
  <si>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</si>
  <si>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</si>
  <si>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</si>
  <si>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</si>
  <si>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</si>
  <si>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</si>
  <si>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</si>
  <si>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</si>
  <si>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</si>
  <si>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</si>
  <si>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</si>
  <si>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</si>
  <si>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</si>
  <si>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</si>
  <si>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</si>
  <si>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</si>
  <si>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</si>
  <si>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</si>
  <si>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</si>
  <si>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</si>
  <si>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</si>
  <si>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</si>
  <si>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</si>
  <si>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</si>
  <si>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</si>
  <si>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</si>
  <si>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</si>
  <si>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</si>
  <si>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</si>
  <si>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</si>
  <si>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</si>
  <si>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</si>
  <si>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</si>
  <si>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</si>
  <si>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</si>
  <si>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</si>
  <si>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</si>
  <si>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</si>
  <si>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</si>
  <si>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</si>
  <si>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</si>
  <si>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</si>
  <si>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</si>
  <si>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</si>
  <si>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</si>
  <si>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</si>
  <si>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</si>
  <si>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</si>
  <si>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</si>
  <si>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</si>
  <si>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</si>
  <si>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</si>
  <si>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</si>
  <si>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</si>
  <si>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</si>
  <si>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</si>
  <si>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</si>
  <si>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</si>
  <si>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</si>
  <si>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</si>
  <si>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</si>
  <si>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</si>
  <si>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</si>
  <si>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</si>
  <si>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</si>
  <si>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</si>
  <si>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</si>
  <si>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</si>
  <si>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</si>
  <si>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</si>
  <si>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</si>
  <si>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</si>
  <si>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</si>
  <si>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</si>
  <si>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</si>
  <si>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</si>
  <si>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</si>
  <si>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</si>
  <si>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</si>
  <si>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</si>
  <si>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</si>
  <si>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</si>
  <si>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</si>
  <si>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</si>
  <si>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</si>
  <si>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</si>
  <si>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</si>
  <si>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</si>
  <si>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</si>
  <si>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</si>
  <si>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</si>
  <si>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</si>
  <si>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</si>
  <si>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</si>
  <si>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</si>
  <si>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</si>
  <si>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</si>
  <si>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</si>
  <si>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</si>
  <si>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</si>
  <si>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</si>
  <si>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</si>
  <si>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</si>
  <si>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</si>
  <si>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</si>
  <si>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</si>
  <si>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</si>
  <si>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</si>
  <si>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</si>
  <si>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</si>
  <si>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</si>
  <si>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</si>
  <si>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</si>
  <si>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</si>
  <si>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</si>
  <si>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</si>
  <si>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</si>
  <si>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</si>
  <si>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</si>
  <si>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</si>
  <si>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</si>
  <si>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</si>
  <si>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</si>
  <si>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</si>
  <si>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</si>
  <si>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</si>
  <si>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</si>
  <si>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</si>
  <si>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</si>
  <si>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</si>
  <si>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</si>
  <si>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</si>
  <si>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</si>
  <si>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</si>
  <si>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</si>
  <si>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</si>
  <si>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</si>
  <si>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</si>
  <si>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</si>
  <si>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</si>
  <si>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</si>
  <si>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</si>
  <si>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</si>
  <si>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</si>
  <si>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</si>
  <si>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</si>
  <si>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</si>
  <si>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</si>
  <si>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</si>
  <si>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</si>
  <si>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</si>
  <si>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</si>
  <si>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</si>
  <si>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</si>
  <si>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</si>
  <si>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</si>
  <si>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</si>
  <si>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</si>
  <si>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</si>
  <si>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</si>
  <si>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</si>
  <si>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</si>
  <si>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</si>
  <si>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</si>
  <si>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</si>
  <si>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</si>
  <si>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</si>
  <si>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</si>
  <si>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</si>
  <si>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</si>
  <si>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</si>
  <si>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</si>
  <si>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</si>
  <si>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</si>
  <si>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</si>
  <si>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</si>
  <si>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</si>
  <si>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</si>
  <si>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</si>
  <si>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</si>
  <si>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</si>
  <si>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</si>
  <si>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</si>
  <si>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</si>
  <si>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</si>
  <si>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</si>
  <si>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</si>
  <si>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</si>
  <si>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</si>
  <si>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</si>
  <si>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</si>
  <si>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</si>
  <si>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</si>
  <si>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</si>
  <si>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</si>
  <si>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</si>
  <si>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</si>
  <si>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</si>
  <si>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</si>
  <si>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</si>
  <si>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</si>
  <si>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</si>
  <si>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</si>
  <si>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</si>
  <si>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</si>
  <si>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</si>
  <si>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</si>
  <si>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</si>
  <si>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</si>
  <si>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</si>
  <si>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</si>
  <si>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</si>
  <si>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</si>
  <si>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</si>
  <si>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</si>
  <si>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</si>
  <si>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</si>
  <si>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</si>
  <si>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</si>
  <si>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</si>
  <si>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</si>
  <si>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</si>
  <si>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</si>
  <si>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</si>
  <si>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</si>
  <si>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</si>
  <si>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</si>
  <si>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</si>
  <si>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</si>
  <si>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</si>
  <si>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</si>
  <si>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</si>
  <si>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</si>
  <si>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</si>
  <si>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</si>
  <si>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</si>
  <si>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</si>
  <si>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</si>
  <si>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</si>
  <si>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</si>
  <si>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</si>
  <si>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</si>
  <si>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</si>
  <si>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</si>
  <si>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</si>
  <si>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</si>
  <si>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</si>
  <si>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</si>
  <si>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</si>
  <si>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</si>
  <si>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</si>
  <si>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</si>
  <si>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</si>
  <si>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</si>
  <si>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</si>
  <si>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</si>
  <si>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</si>
  <si>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</si>
  <si>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</si>
  <si>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</si>
  <si>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</si>
  <si>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</si>
  <si>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</si>
  <si>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</si>
  <si>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</si>
  <si>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</si>
  <si>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</si>
  <si>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</si>
  <si>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</si>
  <si>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</si>
  <si>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</si>
  <si>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</si>
  <si>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</si>
  <si>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</si>
  <si>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</si>
  <si>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</si>
  <si>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</si>
  <si>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</si>
  <si>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</si>
  <si>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</si>
  <si>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</si>
  <si>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</si>
  <si>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</si>
  <si>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</si>
  <si>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</si>
  <si>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</si>
  <si>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</si>
  <si>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</si>
  <si>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</si>
  <si>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</si>
  <si>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</si>
  <si>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</si>
  <si>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</si>
  <si>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</si>
  <si>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</si>
  <si>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</si>
  <si>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</si>
  <si>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</si>
  <si>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</si>
  <si>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</si>
  <si>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</si>
  <si>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</si>
  <si>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</si>
  <si>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</si>
  <si>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</si>
  <si>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</si>
  <si>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</si>
  <si>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</si>
  <si>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</si>
  <si>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</si>
  <si>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</si>
  <si>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</si>
  <si>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</si>
  <si>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</si>
  <si>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</si>
  <si>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</si>
  <si>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</si>
  <si>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</si>
  <si>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</si>
  <si>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</si>
  <si>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</si>
  <si>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</si>
  <si>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</si>
  <si>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</si>
  <si>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</si>
  <si>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</si>
  <si>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</si>
  <si>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</si>
  <si>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</si>
  <si>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</si>
  <si>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</si>
  <si>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</si>
  <si>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</si>
  <si>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</si>
  <si>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</si>
  <si>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</si>
  <si>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</si>
  <si>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</si>
  <si>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</si>
  <si>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</si>
  <si>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</si>
  <si>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</si>
  <si>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</si>
  <si>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</si>
  <si>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</si>
  <si>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</si>
  <si>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</si>
  <si>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</si>
  <si>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</si>
  <si>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</si>
  <si>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</si>
  <si>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</si>
  <si>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</si>
  <si>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</si>
  <si>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</si>
  <si>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</si>
  <si>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</si>
  <si>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</si>
  <si>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</si>
  <si>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</si>
  <si>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</si>
  <si>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</si>
  <si>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</si>
  <si>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</si>
  <si>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</si>
  <si>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</si>
  <si>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</si>
  <si>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</si>
  <si>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</si>
  <si>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</si>
  <si>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</si>
  <si>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</si>
  <si>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</si>
  <si>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</si>
  <si>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</si>
  <si>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</si>
  <si>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</si>
  <si>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</si>
  <si>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</si>
  <si>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</si>
  <si>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</si>
  <si>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</si>
  <si>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</si>
  <si>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</si>
  <si>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</si>
  <si>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</si>
  <si>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</si>
  <si>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</si>
  <si>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</si>
  <si>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</si>
  <si>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</si>
  <si>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</si>
  <si>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</si>
  <si>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</si>
  <si>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</si>
  <si>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</si>
  <si>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</si>
  <si>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</si>
  <si>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</si>
  <si>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</si>
  <si>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</si>
  <si>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</si>
  <si>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</si>
  <si>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</si>
  <si>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</si>
  <si>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</si>
  <si>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</si>
  <si>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</si>
  <si>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</si>
  <si>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</si>
  <si>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</si>
  <si>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</si>
  <si>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</si>
  <si>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</si>
  <si>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</si>
  <si>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</si>
  <si>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</si>
  <si>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</si>
  <si>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</si>
  <si>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</si>
  <si>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</si>
  <si>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</si>
  <si>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</si>
  <si>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</si>
  <si>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</si>
  <si>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</si>
  <si>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</si>
  <si>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</si>
  <si>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</si>
  <si>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</si>
  <si>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</si>
  <si>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</si>
  <si>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</si>
  <si>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</si>
  <si>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</si>
  <si>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</si>
  <si>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</si>
  <si>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</si>
  <si>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</si>
  <si>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</si>
  <si>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</si>
  <si>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</si>
  <si>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</si>
  <si>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</si>
  <si>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</si>
  <si>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</si>
  <si>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</si>
  <si>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</si>
  <si>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</si>
  <si>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</si>
  <si>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</si>
  <si>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</si>
  <si>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</si>
  <si>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</si>
  <si>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</si>
  <si>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</si>
  <si>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</si>
  <si>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</si>
  <si>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</si>
  <si>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</si>
  <si>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</si>
  <si>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</si>
  <si>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</si>
  <si>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</si>
  <si>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</si>
  <si>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</si>
  <si>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</si>
  <si>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</si>
  <si>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</si>
  <si>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</si>
  <si>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</si>
  <si>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</si>
  <si>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</si>
  <si>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</si>
  <si>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</si>
  <si>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</si>
  <si>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</si>
  <si>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</si>
  <si>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</si>
  <si>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</si>
  <si>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</si>
  <si>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</si>
  <si>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</si>
  <si>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</si>
  <si>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</si>
  <si>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</si>
  <si>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</si>
  <si>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</si>
  <si>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</si>
  <si>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</si>
  <si>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</si>
  <si>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</si>
  <si>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</si>
  <si>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</si>
  <si>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</si>
  <si>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</si>
  <si>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</si>
  <si>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</si>
  <si>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</si>
  <si>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</si>
  <si>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</si>
  <si>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</si>
  <si>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</si>
  <si>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</si>
  <si>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</si>
  <si>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</si>
  <si>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</si>
  <si>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</si>
  <si>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</si>
  <si>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</si>
  <si>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</si>
  <si>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</si>
  <si>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</si>
  <si>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</si>
  <si>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</si>
  <si>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</si>
  <si>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</si>
  <si>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</si>
  <si>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</si>
  <si>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</si>
  <si>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</si>
  <si>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</si>
  <si>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</si>
  <si>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</si>
  <si>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</si>
  <si>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</si>
  <si>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</si>
  <si>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</si>
  <si>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</si>
  <si>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</si>
  <si>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</si>
  <si>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</si>
  <si>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</si>
  <si>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</si>
  <si>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</si>
  <si>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</si>
  <si>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</si>
  <si>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</si>
  <si>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</si>
  <si>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</si>
  <si>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</si>
  <si>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</si>
  <si>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</si>
  <si>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</si>
  <si>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</si>
  <si>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</si>
  <si>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</si>
  <si>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</si>
  <si>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</si>
  <si>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</si>
  <si>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</si>
  <si>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</si>
  <si>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</si>
  <si>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</si>
  <si>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</si>
  <si>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</si>
  <si>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</si>
  <si>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</si>
  <si>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</si>
  <si>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</si>
  <si>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</si>
  <si>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</si>
  <si>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</si>
  <si>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</si>
  <si>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</si>
  <si>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</si>
  <si>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</si>
  <si>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</si>
  <si>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</si>
  <si>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</si>
  <si>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</si>
  <si>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</si>
  <si>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</si>
  <si>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</si>
  <si>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</si>
  <si>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</si>
  <si>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</si>
  <si>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</si>
  <si>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</si>
  <si>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</si>
  <si>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</si>
  <si>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</si>
  <si>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</si>
  <si>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</si>
  <si>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</si>
  <si>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</si>
  <si>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</si>
  <si>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</si>
  <si>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</si>
  <si>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</si>
  <si>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</si>
  <si>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</si>
  <si>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</si>
  <si>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</si>
  <si>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</si>
  <si>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</si>
  <si>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</si>
  <si>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</si>
  <si>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</si>
  <si>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</si>
  <si>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</si>
  <si>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</si>
  <si>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</si>
  <si>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</si>
  <si>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</si>
  <si>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</si>
  <si>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</si>
  <si>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</si>
  <si>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</si>
  <si>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</si>
  <si>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</si>
  <si>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</si>
  <si>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</si>
  <si>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</si>
  <si>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</si>
  <si>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</si>
  <si>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</si>
  <si>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</si>
  <si>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</si>
  <si>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</si>
  <si>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</si>
  <si>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</si>
  <si>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</si>
  <si>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</si>
  <si>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</si>
  <si>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</si>
  <si>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</si>
  <si>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</si>
  <si>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</si>
  <si>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</si>
  <si>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</si>
  <si>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</si>
  <si>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</si>
  <si>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</si>
  <si>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</si>
  <si>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</si>
  <si>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</si>
  <si>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</si>
  <si>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</si>
  <si>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</si>
  <si>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</si>
  <si>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</si>
  <si>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</si>
  <si>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</si>
  <si>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</si>
  <si>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</si>
  <si>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</si>
  <si>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</si>
  <si>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</si>
  <si>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</si>
  <si>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</si>
  <si>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</si>
  <si>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</si>
  <si>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</si>
  <si>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</si>
  <si>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</si>
  <si>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</si>
  <si>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</si>
  <si>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</si>
  <si>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</si>
  <si>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</si>
  <si>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</si>
  <si>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</si>
  <si>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</si>
  <si>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</si>
  <si>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</si>
  <si>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</si>
  <si>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</si>
  <si>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</si>
  <si>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</si>
  <si>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</si>
  <si>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</si>
  <si>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</si>
  <si>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</si>
  <si>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</si>
  <si>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</si>
  <si>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</si>
  <si>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</si>
  <si>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</si>
  <si>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</si>
  <si>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</si>
  <si>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</si>
  <si>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</si>
  <si>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</si>
  <si>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</si>
  <si>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</si>
  <si>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</si>
  <si>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</si>
  <si>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</si>
  <si>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</si>
  <si>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</si>
  <si>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</si>
  <si>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</si>
  <si>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</si>
  <si>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</si>
  <si>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</si>
  <si>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</si>
  <si>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</si>
  <si>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</si>
  <si>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</si>
  <si>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</si>
  <si>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</si>
  <si>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</si>
  <si>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</si>
  <si>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</si>
  <si>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</si>
  <si>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</si>
  <si>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</si>
  <si>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</si>
  <si>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</si>
  <si>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</si>
  <si>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</si>
  <si>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</si>
  <si>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</si>
  <si>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</si>
  <si>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</si>
  <si>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</si>
  <si>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</si>
  <si>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</si>
  <si>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</si>
  <si>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</si>
  <si>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</si>
  <si>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</si>
  <si>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</si>
  <si>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</si>
  <si>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</si>
  <si>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</si>
  <si>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</si>
  <si>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</si>
  <si>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</si>
  <si>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</si>
  <si>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</si>
  <si>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</si>
  <si>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</si>
  <si>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</si>
  <si>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</si>
  <si>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</si>
  <si>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</si>
  <si>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</si>
  <si>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</si>
  <si>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</si>
  <si>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</si>
  <si>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</si>
  <si>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</si>
  <si>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</si>
  <si>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</si>
  <si>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</si>
  <si>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</si>
  <si>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</si>
  <si>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</si>
  <si>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</si>
  <si>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</si>
  <si>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</si>
  <si>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</si>
  <si>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</si>
  <si>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</si>
  <si>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</si>
  <si>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</si>
  <si>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</si>
  <si>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</si>
  <si>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</si>
  <si>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</si>
  <si>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</si>
  <si>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</si>
  <si>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</si>
  <si>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</si>
  <si>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</si>
  <si>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</si>
  <si>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</si>
  <si>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</si>
  <si>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</si>
  <si>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</si>
  <si>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</si>
  <si>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</si>
  <si>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</si>
  <si>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</si>
  <si>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</si>
  <si>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</si>
  <si>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</si>
  <si>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</si>
  <si>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</si>
  <si>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</si>
  <si>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</si>
  <si>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</si>
  <si>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</si>
  <si>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</si>
  <si>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</si>
  <si>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</si>
  <si>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</si>
  <si>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</si>
  <si>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</si>
  <si>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</si>
  <si>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</si>
  <si>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</si>
  <si>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</si>
  <si>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</si>
  <si>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</si>
  <si>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</si>
  <si>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</si>
  <si>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</si>
  <si>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</si>
  <si>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</si>
  <si>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</si>
  <si>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</si>
  <si>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</si>
  <si>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</si>
  <si>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</si>
  <si>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</si>
  <si>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</si>
  <si>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</si>
  <si>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</si>
  <si>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</si>
  <si>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</si>
  <si>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</si>
  <si>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</si>
  <si>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</si>
  <si>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</si>
  <si>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</si>
  <si>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</si>
  <si>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</si>
  <si>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</si>
  <si>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</si>
  <si>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</si>
  <si>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</si>
  <si>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</si>
  <si>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</si>
  <si>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</si>
  <si>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</si>
  <si>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</si>
  <si>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</si>
  <si>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</si>
  <si>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</si>
  <si>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</si>
  <si>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</si>
  <si>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</si>
  <si>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</si>
  <si>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</si>
  <si>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</si>
  <si>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</si>
  <si>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</si>
  <si>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</si>
  <si>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</si>
  <si>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</si>
  <si>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</si>
  <si>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</si>
  <si>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</si>
  <si>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</si>
  <si>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</si>
  <si>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</si>
  <si>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</si>
  <si>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</si>
  <si>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</si>
  <si>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</si>
  <si>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</si>
  <si>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</si>
  <si>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</si>
  <si>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</si>
  <si>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</si>
  <si>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</si>
  <si>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</si>
  <si>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</si>
  <si>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</si>
  <si>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</si>
  <si>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</si>
  <si>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</si>
  <si>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</si>
  <si>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</si>
  <si>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</si>
  <si>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</si>
  <si>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</si>
  <si>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</si>
  <si>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</si>
  <si>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</si>
  <si>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</si>
  <si>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</si>
  <si>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</si>
  <si>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</si>
  <si>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</si>
  <si>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</si>
  <si>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</si>
  <si>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</si>
  <si>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</si>
  <si>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</si>
  <si>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</si>
  <si>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</si>
  <si>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</si>
  <si>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</si>
  <si>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</si>
  <si>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</si>
  <si>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</si>
  <si>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</si>
  <si>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</si>
  <si>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</si>
  <si>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</si>
  <si>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</si>
  <si>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</si>
  <si>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</si>
  <si>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</si>
  <si>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</si>
  <si>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</si>
  <si>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</si>
  <si>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</si>
  <si>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</si>
  <si>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</si>
  <si>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</si>
  <si>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</si>
  <si>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</si>
  <si>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</si>
  <si>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</si>
  <si>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</si>
  <si>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</si>
  <si>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</si>
  <si>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</si>
  <si>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</si>
  <si>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</si>
  <si>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</si>
  <si>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</si>
  <si>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</si>
  <si>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</si>
  <si>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</si>
  <si>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</si>
  <si>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</si>
  <si>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</si>
  <si>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</si>
  <si>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</si>
  <si>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</si>
  <si>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</si>
  <si>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</si>
  <si>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</si>
  <si>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</si>
  <si>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</si>
  <si>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</si>
  <si>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</si>
  <si>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</si>
  <si>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</si>
  <si>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</si>
  <si>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</si>
  <si>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</si>
  <si>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</si>
  <si>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</si>
  <si>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</si>
  <si>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</si>
  <si>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</si>
  <si>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</si>
  <si>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</si>
  <si>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</si>
  <si>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</si>
  <si>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</si>
  <si>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</si>
  <si>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</si>
  <si>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</si>
  <si>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</si>
  <si>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</si>
  <si>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</si>
  <si>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</si>
  <si>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</si>
  <si>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</si>
  <si>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</si>
  <si>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</si>
  <si>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</si>
  <si>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</si>
  <si>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</si>
  <si>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</si>
  <si>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</si>
  <si>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</si>
  <si>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</si>
  <si>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</si>
  <si>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</si>
  <si>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</si>
  <si>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</si>
  <si>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</si>
  <si>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</si>
  <si>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</si>
  <si>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</si>
  <si>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</si>
  <si>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</si>
  <si>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</si>
  <si>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</si>
  <si>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</si>
  <si>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</si>
  <si>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</si>
  <si>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</si>
  <si>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</si>
  <si>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</si>
  <si>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</si>
  <si>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</si>
  <si>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</si>
  <si>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</si>
  <si>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</si>
  <si>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</si>
  <si>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</si>
  <si>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</si>
  <si>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</si>
  <si>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</si>
  <si>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</si>
  <si>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</si>
  <si>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</si>
  <si>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</si>
  <si>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</si>
  <si>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</si>
  <si>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</si>
  <si>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</si>
  <si>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</si>
  <si>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</si>
  <si>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</si>
  <si>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</si>
  <si>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</si>
  <si>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</si>
  <si>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</si>
  <si>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</si>
  <si>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</si>
  <si>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</si>
  <si>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</si>
  <si>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</si>
  <si>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</si>
  <si>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</si>
  <si>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</si>
  <si>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</si>
  <si>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</si>
  <si>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</si>
  <si>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</si>
  <si>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</si>
  <si>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</si>
  <si>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</si>
  <si>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</si>
  <si>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</si>
  <si>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</si>
  <si>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</si>
  <si>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</si>
  <si>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</si>
  <si>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</si>
  <si>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</si>
  <si>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</si>
  <si>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</si>
  <si>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</si>
  <si>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</si>
  <si>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</si>
  <si>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</si>
  <si>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</si>
  <si>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</si>
  <si>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</si>
  <si>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</si>
  <si>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</si>
  <si>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</si>
  <si>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</si>
  <si>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</si>
  <si>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</si>
  <si>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</si>
  <si>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</si>
  <si>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</si>
  <si>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</si>
  <si>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</si>
  <si>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</si>
  <si>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</si>
  <si>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</si>
  <si>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</si>
  <si>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</si>
  <si>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</si>
  <si>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</si>
  <si>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</si>
  <si>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</si>
  <si>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</si>
  <si>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</si>
  <si>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</si>
  <si>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</si>
  <si>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</si>
  <si>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</si>
  <si>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</si>
  <si>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</si>
  <si>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</si>
  <si>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</si>
  <si>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</si>
  <si>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</si>
  <si>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</si>
  <si>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</si>
  <si>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</si>
  <si>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</si>
  <si>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</si>
  <si>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</si>
  <si>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</si>
  <si>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</si>
  <si>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</si>
  <si>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</si>
  <si>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</si>
  <si>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</si>
  <si>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</si>
  <si>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</si>
  <si>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</si>
  <si>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</si>
  <si>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</si>
  <si>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</si>
  <si>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</si>
  <si>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</si>
  <si>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</si>
  <si>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</si>
  <si>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</si>
  <si>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</si>
  <si>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</si>
  <si>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</si>
  <si>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</si>
  <si>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</si>
  <si>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</si>
  <si>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</si>
  <si>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</si>
  <si>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</si>
  <si>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</si>
  <si>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</si>
  <si>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</si>
  <si>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</si>
  <si>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</si>
  <si>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</si>
  <si>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</si>
  <si>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</si>
  <si>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</si>
  <si>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</si>
  <si>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</si>
  <si>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</si>
  <si>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</si>
  <si>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</si>
  <si>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</si>
  <si>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</si>
  <si>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</si>
  <si>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</si>
  <si>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</si>
  <si>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</si>
  <si>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</si>
  <si>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</si>
  <si>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</si>
  <si>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</si>
  <si>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</si>
  <si>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</si>
  <si>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</si>
  <si>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</si>
  <si>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</si>
  <si>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</si>
  <si>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</si>
  <si>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</si>
  <si>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</si>
  <si>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</si>
  <si>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</si>
  <si>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</si>
  <si>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</si>
  <si>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</si>
  <si>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</si>
  <si>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</si>
  <si>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</si>
  <si>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</si>
  <si>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</si>
  <si>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</si>
  <si>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</si>
  <si>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</si>
  <si>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</si>
  <si>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</si>
  <si>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</si>
  <si>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</si>
  <si>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</si>
  <si>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</si>
  <si>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</si>
  <si>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</si>
  <si>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</si>
  <si>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</si>
  <si>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</si>
  <si>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</si>
  <si>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</si>
  <si>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</si>
  <si>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</si>
  <si>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</si>
  <si>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</si>
  <si>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</si>
  <si>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</si>
  <si>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</si>
  <si>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</si>
  <si>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</si>
  <si>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</si>
  <si>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</si>
  <si>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</si>
  <si>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</si>
  <si>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</si>
  <si>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</si>
  <si>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</si>
  <si>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</si>
  <si>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</si>
  <si>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</si>
  <si>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</si>
  <si>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</si>
  <si>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</si>
  <si>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</si>
  <si>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</si>
  <si>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</si>
  <si>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</si>
  <si>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</si>
  <si>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</si>
  <si>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</si>
  <si>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</si>
  <si>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</si>
  <si>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</si>
  <si>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</si>
  <si>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</si>
  <si>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</si>
  <si>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</si>
  <si>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</si>
  <si>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</si>
  <si>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</si>
  <si>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</si>
  <si>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</si>
  <si>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</si>
  <si>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</si>
  <si>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</si>
  <si>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</si>
  <si>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</si>
  <si>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</si>
  <si>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</si>
  <si>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</si>
  <si>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</si>
  <si>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</si>
  <si>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</si>
  <si>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</si>
  <si>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</si>
  <si>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</si>
  <si>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</si>
  <si>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</si>
  <si>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</si>
  <si>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</si>
  <si>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</si>
  <si>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</si>
  <si>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</si>
  <si>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</si>
  <si>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</si>
  <si>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</si>
  <si>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</si>
  <si>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</si>
  <si>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</si>
  <si>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</si>
  <si>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</si>
  <si>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</si>
  <si>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</si>
  <si>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</si>
  <si>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</si>
  <si>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</si>
  <si>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</si>
  <si>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</si>
  <si>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</si>
  <si>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</si>
  <si>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</si>
  <si>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</si>
  <si>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</si>
  <si>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</si>
  <si>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</si>
  <si>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</si>
  <si>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</si>
  <si>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</si>
  <si>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</si>
  <si>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</si>
  <si>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</si>
  <si>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</si>
  <si>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</si>
  <si>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</si>
  <si>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</si>
  <si>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</si>
  <si>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</si>
  <si>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</si>
  <si>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</si>
  <si>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</si>
  <si>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</si>
  <si>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</si>
  <si>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</si>
  <si>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</si>
  <si>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</si>
  <si>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</si>
  <si>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</si>
  <si>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</si>
  <si>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</si>
  <si>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</si>
  <si>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</si>
  <si>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</si>
  <si>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</si>
  <si>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</si>
  <si>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</si>
  <si>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</si>
  <si>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</si>
  <si>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</si>
  <si>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</si>
  <si>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</si>
  <si>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</si>
  <si>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</si>
  <si>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</si>
  <si>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</si>
  <si>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</si>
  <si>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</si>
  <si>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</si>
  <si>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</si>
  <si>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</si>
  <si>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</si>
  <si>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</si>
  <si>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</si>
  <si>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</si>
  <si>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</si>
  <si>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</si>
  <si>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</si>
  <si>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</si>
  <si>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</si>
  <si>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</si>
  <si>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</si>
  <si>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</si>
  <si>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</si>
  <si>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</si>
  <si>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</si>
  <si>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</si>
  <si>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</si>
  <si>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</si>
  <si>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</si>
  <si>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</si>
  <si>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</si>
  <si>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</si>
  <si>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</si>
  <si>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</si>
  <si>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</si>
  <si>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</si>
  <si>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</si>
  <si>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</si>
  <si>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</si>
  <si>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</si>
  <si>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</si>
  <si>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</si>
  <si>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</si>
  <si>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</si>
  <si>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</si>
  <si>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</si>
  <si>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</si>
  <si>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</si>
  <si>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</si>
  <si>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</si>
  <si>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</si>
  <si>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</si>
  <si>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</si>
  <si>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</si>
  <si>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</si>
  <si>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</si>
  <si>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</si>
  <si>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</si>
  <si>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</si>
  <si>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</si>
  <si>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</si>
  <si>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</si>
  <si>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</si>
  <si>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</si>
  <si>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</si>
  <si>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</si>
  <si>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</si>
  <si>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</si>
  <si>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</si>
  <si>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</si>
  <si>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</si>
  <si>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</si>
  <si>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</si>
  <si>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</si>
  <si>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</si>
  <si>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</si>
  <si>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</si>
  <si>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</si>
  <si>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</si>
  <si>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</si>
  <si>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</si>
  <si>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</si>
  <si>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</si>
  <si>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</si>
  <si>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</si>
  <si>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</si>
  <si>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</si>
  <si>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</si>
  <si>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</si>
  <si>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</si>
  <si>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</si>
  <si>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</si>
  <si>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</si>
  <si>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</si>
  <si>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</si>
  <si>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</si>
  <si>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</si>
  <si>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</si>
  <si>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</si>
  <si>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</si>
  <si>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</si>
  <si>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</si>
  <si>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</si>
  <si>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</si>
  <si>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</si>
  <si>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</si>
  <si>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</si>
  <si>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</si>
  <si>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</si>
  <si>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</si>
  <si>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</si>
  <si>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</si>
  <si>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</si>
  <si>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</si>
  <si>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</si>
  <si>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</si>
  <si>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</si>
  <si>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</si>
  <si>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</si>
  <si>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</si>
  <si>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</si>
  <si>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</si>
  <si>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</si>
  <si>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</si>
  <si>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</si>
  <si>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</si>
  <si>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</si>
  <si>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</si>
  <si>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</si>
  <si>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</si>
  <si>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</si>
  <si>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</si>
  <si>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</si>
  <si>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</si>
  <si>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</si>
  <si>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</si>
  <si>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</si>
  <si>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</si>
  <si>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</si>
  <si>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</si>
  <si>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</si>
  <si>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</si>
  <si>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</si>
  <si>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</si>
  <si>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</si>
  <si>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</si>
  <si>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</si>
  <si>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</si>
  <si>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</si>
  <si>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</si>
  <si>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</si>
  <si>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</si>
  <si>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</si>
  <si>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</si>
  <si>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</si>
  <si>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</si>
  <si>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</si>
  <si>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</si>
  <si>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</si>
  <si>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</si>
  <si>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</si>
  <si>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</si>
  <si>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</si>
  <si>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</si>
  <si>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</si>
  <si>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</si>
  <si>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</si>
  <si>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</si>
  <si>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</si>
  <si>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</si>
  <si>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</si>
  <si>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</si>
  <si>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</si>
  <si>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</si>
  <si>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</si>
  <si>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</si>
  <si>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</si>
  <si>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</si>
  <si>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</si>
  <si>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</si>
  <si>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</si>
  <si>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</si>
  <si>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</si>
  <si>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</si>
  <si>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</si>
  <si>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</si>
  <si>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</si>
  <si>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</si>
  <si>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</si>
  <si>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</si>
  <si>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</si>
  <si>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</si>
  <si>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</si>
  <si>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</si>
  <si>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</si>
  <si>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</si>
  <si>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</si>
  <si>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</si>
  <si>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</si>
  <si>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</si>
  <si>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</si>
  <si>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</si>
  <si>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</si>
  <si>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</si>
  <si>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</si>
  <si>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</si>
  <si>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</si>
  <si>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</si>
  <si>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</si>
  <si>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</si>
  <si>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</si>
  <si>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</si>
  <si>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</si>
  <si>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</si>
  <si>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</si>
  <si>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</si>
  <si>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</si>
  <si>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</si>
  <si>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</si>
  <si>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</si>
  <si>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</si>
  <si>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</si>
  <si>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</si>
  <si>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</si>
  <si>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</si>
  <si>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</si>
  <si>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</si>
  <si>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</si>
  <si>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</si>
  <si>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</si>
  <si>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</si>
  <si>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</si>
  <si>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</si>
  <si>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</si>
  <si>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</si>
  <si>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</si>
  <si>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</si>
  <si>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</si>
  <si>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</si>
  <si>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</si>
  <si>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</si>
  <si>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</si>
  <si>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</si>
  <si>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</si>
  <si>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</si>
  <si>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</si>
  <si>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</si>
  <si>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</si>
  <si>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</si>
  <si>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</si>
  <si>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</si>
  <si>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</si>
  <si>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</si>
  <si>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</si>
  <si>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</si>
  <si>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</si>
  <si>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</si>
  <si>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</si>
  <si>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</si>
  <si>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</si>
  <si>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</si>
  <si>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</si>
  <si>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</si>
  <si>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</si>
  <si>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</si>
  <si>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</si>
  <si>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</si>
  <si>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</si>
  <si>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</si>
  <si>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</si>
  <si>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</si>
  <si>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</si>
  <si>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</si>
  <si>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</si>
  <si>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</si>
  <si>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</si>
  <si>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</si>
  <si>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</si>
  <si>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</si>
  <si>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</si>
  <si>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</si>
  <si>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</si>
  <si>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</si>
  <si>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</si>
  <si>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</si>
  <si>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</si>
  <si>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</si>
  <si>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</si>
  <si>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</si>
  <si>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</si>
  <si>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</si>
  <si>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</si>
  <si>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</si>
  <si>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</si>
  <si>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</si>
  <si>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</si>
  <si>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</si>
  <si>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</si>
  <si>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</si>
  <si>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</si>
  <si>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</si>
  <si>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</si>
  <si>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</si>
  <si>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</si>
  <si>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</si>
  <si>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</si>
  <si>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</si>
  <si>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</si>
  <si>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</si>
  <si>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</si>
  <si>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</si>
  <si>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</si>
  <si>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</si>
  <si>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</si>
  <si>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</si>
  <si>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</si>
  <si>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</si>
  <si>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</si>
  <si>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</si>
  <si>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</si>
  <si>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</si>
  <si>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</si>
  <si>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</si>
  <si>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</si>
  <si>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</si>
  <si>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</si>
  <si>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</si>
  <si>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</si>
  <si>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</si>
  <si>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</si>
  <si>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</si>
  <si>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</si>
  <si>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</si>
  <si>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</si>
  <si>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</si>
  <si>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</si>
  <si>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</si>
  <si>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</si>
  <si>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</si>
  <si>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</si>
  <si>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</si>
  <si>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</si>
  <si>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</si>
  <si>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</si>
  <si>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</si>
  <si>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</si>
  <si>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</si>
  <si>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</si>
  <si>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</si>
  <si>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</si>
  <si>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</si>
  <si>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</si>
  <si>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</si>
  <si>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</si>
  <si>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</si>
  <si>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</si>
  <si>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</si>
  <si>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</si>
  <si>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</si>
  <si>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</si>
  <si>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</si>
  <si>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</si>
  <si>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</si>
  <si>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</si>
  <si>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</si>
  <si>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</si>
  <si>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</si>
  <si>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</si>
  <si>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</si>
  <si>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</si>
  <si>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</si>
  <si>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</si>
  <si>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</si>
  <si>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</si>
  <si>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</si>
  <si>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</si>
  <si>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</si>
  <si>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</si>
  <si>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</si>
  <si>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</si>
  <si>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</si>
  <si>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</si>
  <si>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</si>
  <si>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</si>
  <si>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</si>
  <si>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</si>
  <si>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</si>
  <si>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</si>
  <si>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</si>
  <si>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</si>
  <si>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</si>
  <si>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</si>
  <si>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</si>
  <si>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</si>
  <si>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</si>
  <si>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</si>
  <si>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</si>
  <si>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</si>
  <si>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</si>
  <si>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</si>
  <si>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</si>
  <si>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</si>
  <si>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</si>
  <si>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</si>
  <si>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</si>
  <si>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</si>
  <si>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</si>
  <si>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</si>
  <si>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</si>
  <si>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</si>
  <si>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</si>
  <si>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</si>
  <si>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</si>
  <si>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</si>
  <si>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</si>
  <si>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</si>
  <si>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</si>
  <si>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</si>
  <si>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</si>
  <si>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</si>
  <si>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</si>
  <si>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</si>
  <si>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</si>
  <si>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</si>
  <si>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</si>
  <si>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</si>
  <si>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</si>
  <si>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</si>
  <si>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</si>
  <si>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</si>
  <si>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</si>
  <si>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</si>
  <si>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</si>
  <si>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</si>
  <si>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</si>
  <si>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</si>
  <si>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</si>
  <si>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</si>
  <si>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</si>
  <si>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</si>
  <si>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</si>
  <si>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</si>
  <si>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</si>
  <si>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</si>
  <si>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</si>
  <si>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</si>
  <si>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</si>
  <si>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</si>
  <si>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</si>
  <si>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</si>
  <si>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</si>
  <si>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</si>
  <si>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</si>
  <si>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</si>
  <si>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</si>
  <si>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</si>
  <si>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</si>
  <si>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</si>
  <si>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</si>
  <si>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</si>
  <si>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</si>
  <si>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</si>
  <si>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</si>
  <si>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</si>
  <si>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</si>
  <si>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</si>
  <si>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</si>
  <si>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</si>
  <si>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</si>
  <si>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</si>
  <si>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</si>
  <si>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</si>
  <si>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</si>
  <si>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</si>
  <si>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</si>
  <si>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</si>
  <si>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</si>
  <si>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</si>
  <si>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</si>
  <si>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</si>
  <si>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</si>
  <si>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</si>
  <si>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</si>
  <si>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</si>
  <si>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</si>
  <si>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</si>
  <si>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</si>
  <si>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</si>
  <si>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</si>
  <si>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</si>
  <si>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</si>
  <si>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</si>
  <si>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</si>
  <si>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</si>
  <si>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</si>
  <si>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</si>
  <si>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</si>
  <si>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</si>
  <si>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</si>
  <si>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</si>
  <si>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</si>
  <si>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</si>
  <si>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</si>
  <si>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</si>
  <si>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</si>
  <si>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</si>
  <si>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</si>
  <si>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</si>
  <si>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</si>
  <si>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</si>
  <si>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</si>
  <si>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</si>
  <si>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</si>
  <si>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</si>
  <si>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</si>
  <si>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</si>
  <si>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</si>
  <si>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</si>
  <si>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</si>
  <si>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</si>
  <si>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</si>
  <si>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</si>
  <si>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</si>
  <si>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</si>
  <si>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</si>
  <si>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</si>
  <si>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</si>
  <si>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</si>
  <si>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</si>
  <si>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</si>
  <si>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</si>
  <si>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</si>
  <si>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</si>
  <si>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</si>
  <si>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</si>
  <si>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</si>
  <si>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</si>
  <si>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</si>
  <si>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</si>
  <si>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</si>
  <si>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</si>
  <si>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</si>
  <si>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</si>
  <si>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</si>
  <si>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</si>
  <si>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</si>
  <si>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</si>
  <si>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</si>
  <si>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</si>
  <si>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</si>
  <si>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</si>
  <si>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</si>
  <si>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</si>
  <si>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</si>
  <si>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</si>
  <si>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</si>
  <si>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</si>
  <si>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</si>
  <si>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</si>
  <si>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</si>
  <si>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</si>
  <si>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</si>
  <si>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</si>
  <si>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</si>
  <si>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</si>
  <si>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</si>
  <si>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</si>
  <si>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</si>
  <si>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</si>
  <si>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</si>
  <si>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</si>
  <si>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</si>
  <si>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</si>
  <si>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</si>
  <si>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</si>
  <si>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</si>
  <si>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</si>
  <si>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</si>
  <si>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</si>
  <si>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</si>
  <si>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</si>
  <si>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</si>
  <si>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</si>
  <si>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</si>
  <si>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</si>
  <si>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</si>
  <si>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</si>
  <si>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</si>
  <si>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</si>
  <si>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</si>
  <si>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</si>
  <si>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</si>
  <si>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</si>
  <si>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</si>
  <si>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</si>
  <si>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</si>
  <si>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</si>
  <si>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</si>
  <si>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</si>
  <si>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</si>
  <si>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</si>
  <si>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</si>
  <si>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</si>
  <si>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</si>
  <si>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</si>
  <si>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</si>
  <si>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</si>
  <si>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</si>
  <si>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</si>
  <si>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</si>
  <si>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</si>
  <si>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</si>
  <si>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</si>
  <si>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</si>
  <si>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</si>
  <si>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</si>
  <si>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</si>
  <si>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</si>
  <si>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</si>
  <si>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</si>
  <si>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</si>
  <si>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</si>
  <si>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</si>
  <si>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</si>
  <si>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</si>
  <si>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</si>
  <si>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</si>
  <si>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</si>
  <si>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</si>
  <si>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</si>
  <si>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</si>
  <si>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</si>
  <si>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</si>
  <si>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</si>
  <si>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</si>
  <si>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</si>
  <si>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</si>
  <si>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</si>
  <si>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</si>
  <si>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</si>
  <si>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</si>
  <si>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</si>
  <si>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</si>
  <si>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</si>
  <si>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</si>
  <si>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</si>
  <si>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</si>
  <si>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</si>
  <si>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</si>
  <si>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</si>
  <si>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</si>
  <si>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</si>
  <si>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</si>
  <si>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</si>
  <si>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</si>
  <si>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</si>
  <si>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</si>
  <si>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</si>
  <si>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</si>
  <si>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</si>
  <si>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</si>
  <si>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</si>
  <si>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</si>
  <si>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</si>
  <si>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</si>
  <si>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</si>
  <si>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</si>
  <si>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</si>
  <si>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</si>
  <si>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</si>
  <si>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</si>
  <si>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</si>
  <si>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</si>
  <si>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</si>
  <si>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</si>
  <si>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</si>
  <si>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</si>
  <si>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</si>
  <si>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</si>
  <si>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</si>
  <si>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</si>
  <si>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</si>
  <si>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</si>
  <si>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</si>
  <si>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</si>
  <si>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</si>
  <si>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</si>
  <si>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</si>
  <si>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</si>
  <si>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</si>
  <si>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</si>
  <si>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</si>
  <si>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</si>
  <si>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</si>
  <si>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</si>
  <si>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</si>
  <si>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</si>
  <si>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</si>
  <si>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</si>
  <si>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</si>
  <si>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</si>
  <si>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</si>
  <si>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</si>
  <si>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</si>
  <si>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</si>
  <si>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</si>
  <si>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</si>
  <si>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</si>
  <si>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</si>
  <si>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</si>
  <si>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</si>
  <si>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</si>
  <si>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</si>
  <si>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</si>
  <si>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</si>
  <si>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</si>
  <si>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</si>
  <si>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</si>
  <si>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</si>
  <si>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</si>
  <si>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</si>
  <si>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</si>
  <si>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</si>
  <si>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</si>
  <si>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</si>
  <si>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</si>
  <si>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</si>
  <si>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</si>
  <si>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</si>
  <si>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</si>
  <si>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</si>
  <si>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</si>
  <si>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</si>
  <si>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</si>
  <si>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</si>
  <si>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</si>
  <si>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</si>
  <si>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</si>
  <si>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</si>
  <si>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</si>
  <si>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</si>
  <si>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</si>
  <si>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</si>
  <si>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</si>
  <si>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</si>
  <si>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</si>
  <si>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</si>
  <si>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</si>
  <si>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</si>
  <si>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</si>
  <si>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</si>
  <si>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</si>
  <si>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</si>
  <si>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</si>
  <si>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</si>
  <si>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</si>
  <si>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</si>
  <si>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</si>
  <si>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</si>
  <si>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</si>
  <si>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</si>
  <si>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</si>
  <si>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</si>
  <si>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</si>
  <si>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</si>
  <si>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</si>
  <si>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</si>
  <si>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</si>
  <si>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</si>
  <si>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</si>
  <si>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</si>
  <si>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</si>
  <si>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</si>
  <si>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</si>
  <si>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</si>
  <si>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</si>
  <si>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</si>
  <si>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</si>
  <si>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</si>
  <si>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</si>
  <si>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</si>
  <si>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</si>
  <si>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</si>
  <si>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</si>
  <si>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</si>
  <si>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</si>
  <si>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</si>
  <si>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</si>
  <si>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</si>
  <si>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</si>
  <si>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</si>
  <si>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</si>
  <si>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</si>
  <si>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</si>
  <si>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</si>
  <si>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</si>
  <si>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</si>
  <si>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</si>
  <si>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</si>
  <si>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</si>
  <si>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</si>
  <si>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</si>
  <si>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</si>
  <si>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</si>
  <si>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</si>
  <si>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</si>
  <si>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</si>
  <si>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</si>
  <si>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</si>
  <si>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</si>
  <si>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</si>
  <si>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</si>
  <si>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</si>
  <si>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</si>
  <si>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</si>
  <si>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</si>
  <si>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</si>
  <si>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</si>
  <si>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</si>
  <si>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</si>
  <si>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</si>
  <si>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</si>
  <si>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</si>
  <si>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</si>
  <si>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</si>
  <si>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</si>
  <si>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</si>
  <si>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</si>
  <si>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</si>
  <si>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</si>
  <si>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</si>
  <si>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</si>
  <si>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</si>
  <si>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</si>
  <si>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</si>
  <si>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</si>
  <si>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</si>
  <si>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</si>
  <si>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</si>
  <si>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</si>
  <si>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</si>
  <si>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</si>
  <si>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</si>
  <si>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</si>
  <si>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</si>
  <si>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</si>
  <si>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</si>
  <si>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</si>
  <si>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</si>
  <si>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</si>
  <si>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</si>
  <si>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</si>
  <si>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</si>
  <si>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</si>
  <si>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</si>
  <si>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</si>
  <si>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</si>
  <si>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</si>
  <si>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</si>
  <si>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</si>
  <si>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</si>
  <si>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</si>
  <si>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</si>
  <si>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</si>
  <si>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</si>
  <si>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</si>
  <si>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</si>
  <si>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</si>
  <si>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</si>
  <si>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</si>
  <si>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</si>
  <si>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</si>
  <si>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</si>
  <si>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</si>
  <si>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</si>
  <si>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</si>
  <si>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</si>
  <si>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</si>
  <si>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</si>
  <si>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</si>
  <si>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</si>
  <si>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</si>
  <si>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</si>
  <si>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</si>
  <si>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</si>
  <si>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</si>
  <si>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</si>
  <si>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</si>
  <si>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</si>
  <si>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</si>
  <si>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</si>
  <si>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</si>
  <si>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</si>
  <si>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</si>
  <si>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</si>
  <si>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</si>
  <si>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</si>
  <si>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</si>
  <si>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</si>
  <si>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</si>
  <si>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</si>
  <si>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</si>
  <si>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</si>
  <si>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</si>
  <si>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</si>
  <si>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</si>
  <si>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</si>
  <si>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</si>
  <si>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</si>
  <si>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</si>
  <si>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</si>
  <si>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</si>
  <si>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</si>
  <si>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</si>
  <si>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</si>
  <si>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</si>
  <si>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</si>
  <si>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</si>
  <si>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</si>
  <si>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</si>
  <si>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</si>
  <si>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</si>
  <si>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</si>
  <si>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</si>
  <si>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</si>
  <si>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</si>
  <si>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</si>
  <si>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</si>
  <si>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</si>
  <si>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</si>
  <si>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</si>
  <si>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</si>
  <si>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</si>
  <si>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</si>
  <si>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</si>
  <si>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</si>
  <si>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</si>
  <si>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</si>
  <si>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</si>
  <si>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</si>
  <si>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</si>
  <si>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</si>
  <si>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</si>
  <si>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</si>
  <si>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</si>
  <si>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</si>
  <si>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</si>
  <si>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</si>
  <si>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</si>
  <si>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</si>
  <si>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</si>
  <si>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</si>
  <si>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</si>
  <si>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</si>
  <si>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</si>
  <si>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</si>
  <si>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</si>
  <si>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</si>
  <si>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</si>
  <si>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</si>
  <si>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</si>
  <si>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</si>
  <si>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</si>
  <si>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</si>
  <si>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</si>
  <si>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</si>
  <si>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</si>
  <si>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</si>
  <si>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</si>
  <si>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</si>
  <si>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</si>
  <si>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</si>
  <si>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</si>
  <si>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</si>
  <si>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</si>
  <si>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</si>
  <si>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</si>
  <si>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</si>
  <si>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</si>
  <si>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</si>
  <si>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</si>
  <si>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</si>
  <si>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</si>
  <si>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</si>
  <si>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</si>
  <si>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</si>
  <si>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</si>
  <si>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</si>
  <si>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</si>
  <si>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</si>
  <si>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</si>
  <si>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</si>
  <si>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</si>
  <si>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</si>
  <si>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</si>
  <si>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</si>
  <si>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</si>
  <si>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</si>
  <si>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</si>
  <si>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</si>
  <si>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</si>
  <si>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</si>
  <si>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</si>
  <si>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</si>
  <si>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</si>
  <si>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</si>
  <si>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</si>
  <si>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</si>
  <si>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</si>
  <si>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</si>
  <si>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</si>
  <si>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</si>
  <si>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</si>
  <si>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</si>
  <si>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</si>
  <si>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</si>
  <si>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</si>
  <si>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</si>
  <si>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</si>
  <si>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</si>
  <si>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</si>
  <si>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</si>
  <si>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</si>
  <si>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</si>
  <si>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</si>
  <si>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</si>
  <si>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</si>
  <si>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</si>
  <si>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</si>
  <si>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</si>
  <si>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</si>
  <si>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</si>
  <si>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</si>
  <si>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</si>
  <si>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</si>
  <si>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</si>
  <si>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</si>
  <si>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</si>
  <si>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</si>
  <si>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</si>
  <si>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</si>
  <si>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</si>
  <si>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</si>
  <si>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</si>
  <si>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</si>
  <si>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</si>
  <si>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</si>
  <si>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</si>
  <si>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</si>
  <si>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</si>
  <si>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</si>
  <si>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</si>
  <si>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</si>
  <si>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</si>
  <si>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</si>
  <si>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</si>
  <si>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</si>
  <si>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</si>
  <si>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</si>
  <si>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</si>
  <si>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</si>
  <si>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</si>
  <si>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</si>
  <si>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</si>
  <si>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</si>
  <si>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</si>
  <si>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</si>
  <si>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</si>
  <si>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</si>
  <si>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</si>
  <si>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</si>
  <si>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</si>
  <si>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</si>
  <si>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</si>
  <si>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</si>
  <si>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</si>
  <si>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</si>
  <si>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</si>
  <si>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</si>
  <si>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</si>
  <si>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</si>
  <si>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</si>
  <si>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</si>
  <si>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</si>
  <si>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</si>
  <si>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</si>
  <si>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</si>
  <si>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</si>
  <si>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</si>
  <si>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</si>
  <si>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</si>
  <si>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</si>
  <si>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</si>
  <si>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</si>
  <si>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</si>
  <si>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</si>
  <si>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</si>
  <si>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</si>
  <si>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</si>
  <si>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</si>
  <si>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</si>
  <si>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</si>
  <si>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</si>
  <si>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</si>
  <si>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</si>
  <si>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</si>
  <si>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</si>
  <si>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</si>
  <si>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</si>
  <si>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</si>
  <si>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</si>
  <si>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</si>
  <si>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</si>
  <si>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</si>
  <si>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</si>
  <si>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</si>
  <si>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</si>
  <si>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</si>
  <si>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</si>
  <si>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</si>
  <si>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</si>
  <si>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</si>
  <si>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</si>
  <si>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</si>
  <si>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</si>
  <si>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</si>
  <si>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</si>
  <si>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</si>
  <si>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</si>
  <si>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</si>
  <si>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</si>
  <si>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</si>
  <si>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</si>
  <si>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</si>
  <si>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</si>
  <si>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</si>
  <si>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</si>
  <si>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</si>
  <si>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</si>
  <si>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</si>
  <si>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</si>
  <si>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</si>
  <si>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</si>
  <si>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</si>
  <si>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</si>
  <si>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</si>
  <si>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</si>
  <si>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</si>
  <si>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</si>
  <si>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</si>
  <si>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</si>
  <si>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</si>
  <si>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</si>
  <si>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</si>
  <si>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</si>
  <si>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</si>
  <si>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</si>
  <si>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</si>
  <si>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</si>
  <si>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</si>
  <si>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</si>
  <si>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</si>
  <si>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</si>
  <si>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</si>
  <si>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</si>
  <si>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</si>
  <si>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</si>
  <si>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</si>
  <si>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</si>
  <si>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</si>
  <si>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</si>
  <si>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</si>
  <si>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</si>
  <si>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</si>
  <si>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</si>
  <si>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</si>
  <si>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</si>
  <si>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</si>
  <si>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</si>
  <si>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</si>
  <si>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</si>
  <si>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</si>
  <si>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</si>
  <si>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</si>
  <si>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</si>
  <si>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</si>
  <si>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</si>
  <si>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</si>
  <si>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</si>
  <si>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</si>
  <si>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</si>
  <si>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</si>
  <si>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</si>
  <si>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</si>
  <si>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</si>
  <si>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</si>
  <si>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</si>
  <si>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</si>
  <si>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</si>
  <si>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</si>
  <si>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</si>
  <si>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</si>
  <si>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</si>
  <si>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</si>
  <si>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</si>
  <si>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</si>
  <si>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</si>
  <si>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</si>
  <si>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</si>
  <si>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</si>
  <si>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</si>
  <si>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</si>
  <si>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</si>
  <si>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</si>
  <si>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</si>
  <si>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</si>
  <si>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</si>
  <si>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</si>
  <si>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</si>
  <si>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</si>
  <si>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</si>
  <si>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</si>
  <si>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</si>
  <si>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</si>
  <si>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</si>
  <si>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</si>
  <si>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</si>
  <si>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</si>
  <si>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</si>
  <si>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</si>
  <si>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</si>
  <si>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</si>
  <si>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</si>
  <si>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</si>
  <si>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</si>
  <si>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</si>
  <si>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</si>
  <si>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</si>
  <si>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</si>
  <si>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</si>
  <si>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</si>
  <si>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</si>
  <si>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</si>
  <si>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</si>
  <si>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</si>
  <si>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</si>
  <si>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</si>
  <si>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</si>
  <si>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</si>
  <si>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</si>
  <si>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</si>
  <si>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</si>
  <si>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</si>
  <si>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</si>
  <si>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</si>
  <si>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</si>
  <si>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</si>
  <si>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</si>
  <si>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</si>
  <si>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</si>
  <si>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</si>
  <si>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</si>
  <si>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</si>
  <si>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</si>
  <si>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</si>
  <si>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</si>
  <si>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</si>
  <si>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</si>
  <si>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</si>
  <si>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</si>
  <si>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</si>
  <si>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</si>
  <si>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</si>
  <si>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</si>
  <si>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</si>
  <si>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</si>
  <si>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</si>
  <si>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</si>
  <si>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</si>
  <si>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</si>
  <si>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</si>
  <si>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</si>
  <si>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</si>
  <si>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</si>
  <si>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</si>
  <si>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</si>
  <si>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</si>
  <si>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</si>
  <si>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</si>
  <si>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</si>
  <si>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</si>
  <si>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</si>
  <si>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</si>
  <si>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</si>
  <si>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</si>
  <si>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</si>
  <si>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</si>
  <si>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</si>
  <si>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</si>
  <si>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</si>
  <si>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</si>
  <si>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</si>
  <si>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</si>
  <si>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</si>
  <si>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</si>
  <si>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</si>
  <si>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</si>
  <si>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</si>
  <si>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</si>
  <si>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</si>
  <si>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</si>
  <si>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</si>
  <si>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</si>
  <si>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</si>
  <si>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</si>
  <si>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</si>
  <si>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</si>
  <si>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</si>
  <si>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</si>
  <si>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</si>
  <si>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</si>
  <si>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</si>
  <si>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</si>
  <si>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</si>
  <si>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</si>
  <si>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</si>
  <si>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</si>
  <si>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</si>
  <si>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</si>
  <si>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</si>
  <si>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</si>
  <si>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</si>
  <si>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</si>
  <si>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</si>
  <si>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</si>
  <si>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</si>
  <si>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</si>
  <si>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</si>
  <si>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</si>
  <si>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</si>
  <si>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</si>
  <si>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</si>
  <si>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</si>
  <si>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</si>
  <si>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</si>
  <si>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</si>
  <si>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</si>
  <si>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</si>
  <si>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</si>
  <si>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</si>
  <si>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</si>
  <si>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</si>
  <si>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</si>
  <si>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</si>
  <si>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</si>
  <si>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</si>
  <si>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</si>
  <si>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</si>
  <si>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</si>
  <si>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</si>
  <si>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</si>
  <si>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</si>
  <si>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</si>
  <si>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</si>
  <si>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</si>
  <si>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</si>
  <si>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</si>
  <si>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</si>
  <si>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</si>
  <si>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</si>
  <si>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</si>
  <si>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</si>
  <si>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</si>
  <si>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</si>
  <si>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</si>
  <si>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</si>
  <si>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</si>
  <si>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</si>
  <si>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</si>
  <si>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</si>
  <si>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</si>
  <si>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</si>
  <si>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</si>
  <si>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</si>
  <si>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</si>
  <si>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</si>
  <si>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</si>
  <si>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</si>
  <si>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</si>
  <si>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</si>
  <si>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</si>
  <si>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</si>
  <si>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</si>
  <si>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</si>
  <si>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</si>
  <si>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</si>
  <si>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</si>
  <si>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</si>
  <si>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</si>
  <si>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</si>
  <si>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</si>
  <si>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</si>
  <si>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</si>
  <si>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</si>
  <si>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</si>
  <si>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</si>
  <si>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</si>
  <si>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</si>
  <si>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</si>
  <si>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</si>
  <si>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</si>
  <si>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</si>
  <si>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</si>
  <si>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</si>
  <si>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</si>
  <si>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</si>
  <si>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</si>
  <si>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</si>
  <si>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</si>
  <si>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</si>
  <si>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</si>
  <si>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</si>
  <si>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</si>
  <si>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</si>
  <si>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</si>
  <si>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</si>
  <si>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</si>
  <si>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</si>
  <si>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</si>
  <si>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</si>
  <si>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</si>
  <si>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</si>
  <si>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</si>
  <si>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</si>
  <si>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</si>
  <si>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</si>
  <si>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</si>
  <si>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</si>
  <si>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</si>
  <si>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</si>
  <si>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</si>
  <si>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</si>
  <si>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</si>
  <si>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</si>
  <si>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</si>
  <si>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</si>
  <si>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</si>
  <si>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</si>
  <si>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</si>
  <si>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</si>
  <si>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</si>
  <si>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</si>
  <si>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</si>
  <si>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</si>
  <si>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</si>
  <si>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</si>
  <si>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</si>
  <si>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</si>
  <si>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</si>
  <si>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</si>
  <si>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</si>
  <si>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</si>
  <si>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</si>
  <si>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</si>
  <si>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</si>
  <si>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</si>
  <si>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</si>
  <si>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</si>
  <si>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</si>
  <si>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</si>
  <si>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</si>
  <si>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</si>
  <si>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</si>
  <si>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</si>
  <si>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</si>
  <si>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</si>
  <si>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</si>
  <si>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</si>
  <si>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</si>
  <si>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</si>
  <si>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</si>
  <si>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</si>
  <si>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</si>
  <si>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</si>
  <si>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</si>
  <si>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</si>
  <si>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</si>
  <si>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</si>
  <si>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</si>
  <si>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</si>
  <si>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</si>
  <si>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</si>
  <si>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</si>
  <si>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</si>
  <si>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</si>
  <si>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</si>
  <si>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</si>
  <si>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</si>
  <si>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</si>
  <si>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</si>
  <si>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</si>
  <si>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</si>
  <si>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</si>
  <si>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</si>
  <si>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</si>
  <si>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</si>
  <si>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</si>
  <si>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</si>
  <si>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</si>
  <si>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</si>
  <si>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</si>
  <si>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</si>
  <si>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</si>
  <si>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</si>
  <si>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</si>
  <si>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</si>
  <si>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</si>
  <si>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</si>
  <si>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</si>
  <si>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</si>
  <si>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</si>
  <si>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</si>
  <si>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</si>
  <si>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</si>
  <si>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</si>
  <si>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</si>
  <si>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</si>
  <si>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</si>
  <si>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</si>
  <si>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</si>
  <si>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</si>
  <si>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</si>
  <si>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</si>
  <si>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</si>
  <si>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</si>
  <si>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</si>
  <si>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</si>
  <si>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</si>
  <si>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</si>
  <si>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</si>
  <si>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</si>
  <si>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</si>
  <si>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</si>
  <si>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</si>
  <si>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</si>
  <si>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</si>
  <si>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</si>
  <si>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</si>
  <si>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</si>
  <si>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</si>
  <si>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</si>
  <si>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</si>
  <si>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</si>
  <si>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</si>
  <si>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</si>
  <si>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</si>
  <si>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</si>
  <si>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</si>
  <si>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</si>
  <si>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</si>
  <si>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</si>
  <si>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</si>
  <si>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</si>
  <si>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</si>
  <si>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</si>
  <si>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</si>
  <si>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</si>
  <si>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</si>
  <si>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</si>
  <si>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</si>
  <si>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</si>
  <si>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</si>
  <si>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</si>
  <si>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</si>
  <si>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</si>
  <si>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</si>
  <si>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</si>
  <si>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</si>
  <si>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</si>
  <si>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</si>
  <si>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</si>
  <si>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</si>
  <si>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</si>
  <si>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</si>
  <si>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</si>
  <si>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</si>
  <si>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</si>
  <si>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</si>
  <si>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</si>
  <si>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</si>
  <si>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</si>
  <si>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</si>
  <si>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</si>
  <si>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</si>
  <si>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</si>
  <si>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</si>
  <si>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</si>
  <si>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</si>
  <si>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</si>
  <si>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</si>
  <si>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</si>
  <si>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</si>
  <si>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</si>
  <si>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</si>
  <si>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</si>
  <si>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</si>
  <si>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</si>
  <si>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</si>
  <si>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</si>
  <si>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</si>
  <si>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</si>
  <si>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</si>
  <si>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</si>
  <si>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</si>
  <si>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</si>
  <si>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</si>
  <si>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</si>
  <si>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</si>
  <si>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</si>
  <si>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</si>
  <si>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</si>
  <si>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</si>
  <si>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</si>
  <si>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</si>
  <si>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</si>
  <si>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</si>
  <si>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</si>
  <si>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</si>
  <si>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</si>
  <si>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</si>
  <si>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</si>
  <si>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</si>
  <si>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</si>
  <si>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</si>
  <si>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</si>
  <si>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</si>
  <si>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</si>
  <si>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</si>
  <si>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</si>
  <si>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</si>
  <si>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</si>
  <si>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</si>
  <si>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</si>
  <si>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</si>
  <si>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</si>
  <si>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</si>
  <si>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</si>
  <si>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</si>
  <si>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</si>
  <si>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</si>
  <si>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</si>
  <si>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</si>
  <si>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</si>
  <si>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</si>
  <si>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</si>
  <si>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</si>
  <si>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</si>
  <si>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</si>
  <si>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</si>
  <si>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</si>
  <si>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</si>
  <si>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</si>
  <si>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</si>
  <si>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</si>
  <si>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</si>
  <si>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</si>
  <si>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</si>
  <si>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</si>
  <si>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</si>
  <si>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</si>
  <si>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</si>
  <si>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</si>
  <si>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</si>
  <si>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</si>
  <si>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</si>
  <si>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</si>
  <si>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</si>
  <si>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</si>
  <si>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</si>
  <si>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</si>
  <si>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</si>
  <si>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</si>
  <si>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</si>
  <si>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</si>
  <si>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</si>
  <si>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</si>
  <si>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</si>
  <si>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</si>
  <si>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</si>
  <si>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</si>
  <si>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</si>
  <si>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</si>
  <si>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</si>
  <si>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</si>
  <si>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</si>
  <si>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</si>
  <si>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</si>
  <si>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</si>
  <si>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</si>
  <si>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</si>
  <si>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</si>
  <si>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</si>
  <si>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</si>
  <si>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</si>
  <si>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</si>
  <si>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</si>
  <si>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</si>
  <si>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</si>
  <si>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</si>
  <si>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</si>
  <si>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</si>
  <si>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</si>
  <si>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</si>
  <si>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</si>
  <si>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</si>
  <si>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</si>
  <si>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</si>
  <si>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</si>
  <si>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</si>
  <si>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</si>
  <si>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</si>
  <si>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</si>
  <si>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</si>
  <si>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</si>
  <si>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</si>
  <si>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</si>
  <si>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</si>
  <si>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</si>
  <si>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</si>
  <si>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</si>
  <si>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</si>
  <si>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</si>
  <si>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</si>
  <si>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</si>
  <si>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</si>
  <si>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</si>
  <si>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</si>
  <si>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</si>
  <si>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</si>
  <si>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</si>
  <si>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</si>
  <si>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</si>
  <si>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</si>
  <si>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</si>
  <si>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</si>
  <si>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</si>
  <si>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</si>
  <si>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</si>
  <si>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</si>
  <si>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</si>
  <si>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</si>
  <si>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</si>
  <si>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</si>
  <si>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</si>
  <si>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</si>
  <si>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</si>
  <si>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</si>
  <si>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</si>
  <si>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</si>
  <si>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</si>
  <si>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</si>
  <si>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</si>
  <si>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</si>
  <si>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</si>
  <si>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</si>
  <si>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</si>
  <si>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</si>
  <si>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</si>
  <si>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</si>
  <si>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</si>
  <si>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</si>
  <si>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</si>
  <si>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</si>
  <si>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</si>
  <si>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</si>
  <si>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</si>
  <si>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</si>
  <si>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</si>
  <si>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</si>
  <si>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</si>
  <si>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</si>
  <si>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</si>
  <si>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</si>
  <si>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</si>
  <si>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</si>
  <si>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</si>
  <si>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</si>
  <si>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</si>
  <si>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</si>
  <si>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</si>
  <si>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</si>
  <si>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</si>
  <si>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</si>
  <si>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</si>
  <si>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</si>
  <si>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</si>
  <si>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</si>
  <si>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</si>
  <si>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</si>
  <si>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</si>
  <si>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</si>
  <si>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</si>
  <si>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</si>
  <si>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</si>
  <si>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</si>
  <si>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</si>
  <si>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</si>
  <si>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</si>
  <si>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</si>
  <si>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</si>
  <si>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</si>
  <si>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</si>
  <si>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</si>
  <si>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</si>
  <si>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</si>
  <si>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</si>
  <si>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</si>
  <si>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</si>
  <si>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</si>
  <si>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</si>
  <si>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</si>
  <si>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</si>
  <si>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</si>
  <si>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</si>
  <si>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</si>
  <si>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</si>
  <si>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</si>
  <si>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</si>
  <si>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</si>
  <si>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</si>
  <si>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</si>
  <si>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</si>
  <si>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</si>
  <si>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</si>
  <si>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</si>
  <si>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</si>
  <si>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</si>
  <si>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</si>
  <si>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</si>
  <si>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</si>
  <si>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</si>
  <si>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</si>
  <si>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</si>
  <si>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</si>
  <si>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</si>
  <si>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</si>
  <si>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</si>
  <si>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</si>
  <si>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</si>
  <si>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</si>
  <si>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</si>
  <si>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</si>
  <si>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</si>
  <si>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</si>
  <si>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</si>
  <si>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</si>
  <si>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</si>
  <si>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</si>
  <si>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</si>
  <si>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</si>
  <si>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</si>
  <si>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</si>
  <si>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</si>
  <si>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</si>
  <si>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</si>
  <si>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</si>
  <si>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</si>
  <si>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</si>
  <si>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</si>
  <si>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</si>
  <si>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</si>
  <si>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</si>
  <si>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</si>
  <si>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</si>
  <si>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</si>
  <si>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</si>
  <si>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</si>
  <si>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</si>
  <si>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</si>
  <si>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</si>
  <si>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</si>
  <si>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</si>
  <si>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</si>
  <si>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</si>
  <si>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</si>
  <si>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</si>
  <si>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</si>
  <si>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</si>
  <si>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</si>
  <si>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</si>
  <si>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</si>
  <si>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</si>
  <si>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</si>
  <si>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</si>
  <si>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</si>
  <si>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</si>
  <si>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</si>
  <si>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</si>
  <si>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</si>
  <si>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</si>
  <si>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</si>
  <si>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</si>
  <si>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</si>
  <si>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</si>
  <si>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</si>
  <si>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</si>
  <si>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</si>
  <si>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</si>
  <si>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</si>
  <si>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</si>
  <si>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</si>
  <si>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</si>
  <si>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</si>
  <si>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</si>
  <si>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</si>
  <si>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</si>
  <si>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</si>
  <si>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</si>
  <si>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</si>
  <si>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</si>
  <si>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</si>
  <si>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</si>
  <si>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</si>
  <si>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</si>
  <si>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</si>
  <si>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</si>
  <si>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</si>
  <si>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</si>
  <si>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</si>
  <si>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</si>
  <si>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</si>
  <si>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</si>
  <si>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</si>
  <si>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</si>
  <si>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</si>
  <si>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</si>
  <si>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</si>
  <si>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</si>
  <si>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</si>
  <si>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</si>
  <si>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</si>
  <si>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</si>
  <si>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</si>
  <si>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</si>
  <si>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</si>
  <si>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</si>
  <si>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</si>
  <si>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</si>
  <si>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</si>
  <si>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</si>
  <si>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</si>
  <si>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</si>
  <si>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</si>
  <si>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</si>
  <si>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</si>
  <si>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</si>
  <si>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</si>
  <si>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</si>
  <si>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</si>
  <si>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</si>
  <si>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</si>
  <si>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</si>
  <si>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</si>
  <si>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</si>
  <si>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</si>
  <si>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</si>
  <si>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</si>
  <si>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</si>
  <si>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</si>
  <si>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</si>
  <si>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</si>
  <si>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</si>
  <si>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</si>
  <si>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</si>
  <si>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</si>
  <si>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</si>
  <si>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</si>
  <si>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</si>
  <si>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</si>
  <si>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</si>
  <si>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</si>
  <si>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</si>
  <si>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</si>
  <si>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</si>
  <si>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</si>
  <si>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</si>
  <si>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</si>
  <si>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</si>
  <si>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</si>
  <si>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</si>
  <si>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</si>
  <si>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</si>
  <si>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</si>
  <si>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</si>
  <si>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</si>
  <si>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</si>
  <si>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</si>
  <si>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</si>
  <si>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</si>
  <si>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</si>
  <si>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</si>
  <si>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</si>
  <si>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</si>
  <si>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</si>
  <si>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</si>
  <si>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</si>
  <si>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</si>
  <si>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</si>
  <si>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</si>
  <si>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</si>
  <si>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</si>
  <si>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</si>
  <si>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</si>
  <si>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</si>
  <si>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</si>
  <si>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</si>
  <si>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</si>
  <si>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</si>
  <si>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</si>
  <si>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</si>
  <si>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</si>
  <si>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</si>
  <si>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</si>
  <si>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</si>
  <si>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</si>
  <si>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</si>
  <si>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</si>
  <si>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</si>
  <si>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</si>
  <si>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</si>
  <si>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</si>
  <si>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</si>
  <si>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</si>
  <si>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</si>
  <si>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</si>
  <si>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</si>
  <si>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</si>
  <si>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</si>
  <si>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</si>
  <si>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</si>
  <si>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</si>
  <si>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</si>
  <si>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</si>
  <si>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</si>
  <si>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</si>
  <si>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</si>
  <si>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</si>
  <si>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</si>
  <si>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</si>
  <si>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</si>
  <si>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</si>
  <si>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</si>
  <si>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</si>
  <si>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</si>
  <si>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</si>
  <si>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</si>
  <si>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</si>
  <si>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</si>
  <si>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</si>
  <si>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</si>
  <si>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</si>
  <si>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</si>
  <si>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</si>
  <si>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</si>
  <si>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</si>
  <si>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</si>
  <si>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</si>
  <si>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</si>
  <si>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</si>
  <si>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</si>
  <si>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</si>
  <si>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</si>
  <si>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</si>
  <si>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</si>
  <si>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</si>
  <si>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</si>
  <si>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</si>
  <si>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</si>
  <si>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</si>
  <si>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</si>
  <si>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</si>
  <si>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</si>
  <si>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</si>
  <si>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</si>
  <si>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</si>
  <si>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</si>
  <si>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</si>
  <si>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</si>
  <si>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</si>
  <si>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</si>
  <si>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</si>
  <si>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</si>
  <si>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</si>
  <si>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</si>
  <si>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</si>
  <si>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</si>
  <si>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</si>
  <si>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</si>
  <si>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</si>
  <si>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</si>
  <si>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</si>
  <si>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</si>
  <si>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</si>
  <si>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</si>
  <si>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</si>
  <si>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</si>
  <si>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</si>
  <si>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</si>
  <si>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</si>
  <si>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</si>
  <si>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</si>
  <si>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</si>
  <si>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</si>
  <si>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</si>
  <si>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</si>
  <si>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</si>
  <si>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</si>
  <si>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</si>
  <si>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</si>
  <si>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</si>
  <si>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</si>
  <si>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</si>
  <si>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</si>
  <si>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</si>
  <si>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</si>
  <si>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</si>
  <si>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</si>
  <si>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</si>
  <si>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</si>
  <si>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</si>
  <si>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</si>
  <si>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</si>
  <si>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</si>
  <si>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</si>
  <si>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</si>
  <si>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</si>
  <si>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</si>
  <si>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</si>
  <si>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</si>
  <si>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</si>
  <si>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</si>
  <si>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</si>
  <si>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</si>
  <si>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</si>
  <si>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</si>
  <si>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</si>
  <si>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</si>
  <si>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</si>
  <si>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</si>
  <si>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</si>
  <si>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</si>
  <si>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</si>
  <si>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</si>
  <si>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</si>
  <si>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</si>
  <si>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</si>
  <si>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</si>
  <si>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</si>
  <si>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</si>
  <si>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</si>
  <si>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</si>
  <si>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</si>
  <si>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</si>
  <si>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</si>
  <si>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</si>
  <si>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</si>
  <si>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</si>
  <si>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</si>
  <si>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</si>
  <si>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</si>
  <si>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</si>
  <si>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</si>
  <si>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</si>
  <si>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</si>
  <si>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</si>
  <si>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</si>
  <si>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</si>
  <si>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</si>
  <si>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</si>
  <si>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</si>
  <si>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</si>
  <si>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</si>
  <si>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</si>
  <si>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</si>
  <si>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</si>
  <si>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</si>
  <si>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</si>
  <si>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</si>
  <si>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</si>
  <si>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</si>
  <si>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</si>
  <si>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</si>
  <si>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</si>
  <si>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</si>
  <si>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</si>
  <si>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</si>
  <si>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</si>
  <si>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</si>
  <si>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</si>
  <si>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</si>
  <si>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</si>
  <si>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</si>
  <si>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</si>
  <si>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</si>
  <si>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</si>
  <si>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</si>
  <si>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</si>
  <si>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</si>
  <si>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</si>
  <si>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</si>
  <si>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</si>
  <si>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</si>
  <si>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</si>
  <si>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</si>
  <si>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</si>
  <si>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</si>
  <si>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</si>
  <si>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</si>
  <si>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</si>
  <si>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</si>
  <si>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</si>
  <si>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</si>
  <si>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</si>
  <si>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</si>
  <si>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</si>
  <si>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</si>
  <si>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</si>
  <si>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</si>
  <si>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</si>
  <si>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</si>
  <si>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</si>
  <si>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</si>
  <si>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</si>
  <si>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</si>
  <si>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</si>
  <si>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</si>
  <si>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</si>
  <si>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</si>
  <si>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</si>
  <si>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</si>
  <si>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</si>
  <si>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</si>
  <si>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</si>
  <si>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</si>
  <si>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</si>
  <si>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</si>
  <si>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</si>
  <si>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</si>
  <si>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</si>
  <si>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</si>
  <si>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</si>
  <si>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</si>
  <si>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</si>
  <si>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</si>
  <si>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</si>
  <si>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</si>
  <si>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</si>
  <si>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</si>
  <si>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</si>
  <si>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</si>
  <si>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</si>
  <si>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</si>
  <si>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</si>
  <si>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</si>
  <si>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</si>
  <si>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</si>
  <si>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</si>
  <si>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</si>
  <si>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</si>
  <si>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</si>
  <si>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</si>
  <si>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</si>
  <si>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</si>
  <si>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</si>
  <si>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</si>
  <si>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</si>
  <si>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</si>
  <si>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</si>
  <si>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</si>
  <si>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</si>
  <si>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</si>
  <si>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</si>
  <si>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</si>
  <si>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</si>
  <si>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</si>
  <si>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</si>
  <si>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</si>
  <si>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</si>
  <si>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</si>
  <si>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</si>
  <si>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</si>
  <si>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</si>
  <si>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</si>
  <si>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</si>
  <si>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</si>
  <si>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</si>
  <si>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</si>
  <si>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</si>
  <si>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</si>
  <si>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</si>
  <si>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</si>
  <si>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</si>
  <si>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</si>
  <si>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</si>
  <si>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</si>
  <si>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</si>
  <si>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</si>
  <si>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</si>
  <si>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</si>
  <si>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</si>
  <si>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</si>
  <si>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</si>
  <si>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</si>
  <si>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</si>
  <si>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</si>
  <si>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</si>
  <si>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</si>
  <si>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</si>
  <si>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</si>
  <si>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</si>
  <si>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</si>
  <si>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</si>
  <si>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</si>
  <si>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</si>
  <si>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</si>
  <si>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</si>
  <si>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</si>
  <si>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</si>
  <si>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</si>
  <si>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</si>
  <si>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</si>
  <si>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</si>
  <si>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</si>
  <si>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</si>
  <si>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</si>
  <si>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</si>
  <si>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</si>
  <si>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</si>
  <si>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</si>
  <si>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</si>
  <si>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</si>
  <si>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</si>
  <si>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</si>
  <si>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</si>
  <si>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</si>
  <si>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</si>
  <si>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</si>
  <si>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</si>
  <si>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</si>
  <si>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</si>
  <si>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</si>
  <si>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</si>
  <si>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</si>
  <si>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</si>
  <si>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</si>
  <si>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</si>
  <si>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</si>
  <si>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</si>
  <si>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</si>
  <si>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</si>
  <si>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</si>
  <si>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</si>
  <si>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</si>
  <si>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</si>
  <si>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</si>
  <si>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</si>
  <si>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</si>
  <si>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</si>
  <si>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</si>
  <si>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</si>
  <si>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</si>
  <si>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</si>
  <si>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</si>
  <si>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</si>
  <si>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</si>
  <si>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</si>
  <si>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</si>
  <si>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</si>
  <si>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</si>
  <si>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</si>
  <si>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</si>
  <si>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</si>
  <si>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</si>
  <si>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</si>
  <si>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</si>
  <si>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</si>
  <si>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</si>
  <si>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</si>
  <si>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</si>
  <si>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</si>
  <si>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</si>
  <si>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</si>
  <si>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</si>
  <si>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</si>
  <si>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</si>
  <si>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</si>
  <si>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</si>
  <si>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</si>
  <si>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</si>
  <si>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</si>
  <si>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</si>
  <si>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</si>
  <si>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</si>
  <si>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</si>
  <si>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</si>
  <si>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</si>
  <si>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</si>
  <si>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</si>
  <si>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</si>
  <si>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</si>
  <si>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</si>
  <si>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</si>
  <si>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</si>
  <si>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</si>
  <si>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</si>
  <si>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</si>
  <si>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</si>
  <si>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</si>
  <si>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</si>
  <si>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</si>
  <si>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</si>
  <si>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</si>
  <si>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</si>
  <si>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</si>
  <si>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</si>
  <si>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</si>
  <si>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</si>
  <si>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</si>
  <si>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</si>
  <si>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</si>
  <si>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</si>
  <si>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</si>
  <si>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</si>
  <si>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</si>
  <si>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</si>
  <si>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</si>
  <si>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</si>
  <si>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</si>
  <si>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</si>
  <si>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</si>
  <si>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</si>
  <si>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</si>
  <si>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</si>
  <si>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</si>
  <si>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</si>
  <si>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</si>
  <si>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</si>
  <si>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</si>
  <si>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</si>
  <si>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</si>
  <si>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</si>
  <si>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</si>
  <si>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</si>
  <si>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</si>
  <si>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</si>
  <si>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</si>
  <si>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</si>
  <si>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</si>
  <si>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</si>
  <si>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</si>
  <si>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</si>
  <si>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</si>
  <si>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</si>
  <si>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</si>
  <si>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</si>
  <si>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</si>
  <si>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</si>
  <si>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</si>
  <si>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</si>
  <si>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</si>
  <si>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</si>
  <si>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</si>
  <si>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</si>
  <si>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</si>
  <si>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</si>
  <si>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</si>
  <si>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</si>
  <si>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</si>
  <si>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</si>
  <si>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</si>
  <si>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</si>
  <si>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</si>
  <si>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</si>
  <si>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</si>
  <si>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</si>
  <si>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</si>
  <si>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</si>
  <si>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</si>
  <si>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</si>
  <si>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</si>
  <si>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</si>
  <si>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</si>
  <si>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</si>
  <si>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</si>
  <si>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</si>
  <si>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</si>
  <si>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</si>
  <si>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</si>
  <si>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</si>
  <si>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</si>
  <si>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</si>
  <si>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</si>
  <si>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</si>
  <si>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</si>
  <si>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</si>
  <si>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</si>
  <si>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</si>
  <si>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</si>
  <si>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</si>
  <si>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</si>
  <si>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</si>
  <si>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</si>
  <si>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</si>
  <si>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</si>
  <si>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</si>
  <si>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</si>
  <si>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</si>
  <si>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</si>
  <si>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</si>
  <si>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</si>
  <si>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</si>
  <si>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</si>
  <si>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</si>
  <si>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</si>
  <si>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</si>
  <si>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</si>
  <si>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</si>
  <si>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</si>
  <si>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</si>
  <si>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</si>
  <si>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</si>
  <si>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</si>
  <si>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</si>
  <si>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</si>
  <si>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</si>
  <si>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</si>
  <si>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</si>
  <si>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</si>
  <si>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</si>
  <si>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</si>
  <si>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</si>
  <si>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</si>
  <si>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</si>
  <si>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</si>
  <si>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</si>
  <si>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</si>
  <si>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</si>
  <si>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</si>
  <si>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</si>
  <si>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</si>
  <si>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</si>
  <si>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</si>
  <si>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</si>
  <si>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</si>
  <si>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</si>
  <si>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</si>
  <si>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</si>
  <si>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</si>
  <si>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</si>
  <si>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</si>
  <si>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</si>
  <si>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</si>
  <si>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</si>
  <si>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</si>
  <si>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</si>
  <si>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</si>
  <si>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</si>
  <si>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</si>
  <si>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</si>
  <si>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</si>
  <si>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</si>
  <si>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</si>
  <si>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</si>
  <si>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</si>
  <si>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</si>
  <si>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</si>
  <si>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</si>
  <si>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</si>
  <si>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</si>
  <si>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</si>
  <si>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</si>
  <si>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</si>
  <si>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</si>
  <si>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</si>
  <si>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</si>
  <si>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</si>
  <si>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</si>
  <si>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</si>
  <si>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</si>
  <si>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</si>
  <si>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</si>
  <si>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</si>
  <si>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</si>
  <si>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</si>
  <si>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</si>
  <si>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</si>
  <si>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</si>
  <si>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</si>
  <si>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</si>
  <si>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</si>
  <si>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</si>
  <si>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</si>
  <si>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</si>
  <si>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</si>
  <si>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</si>
  <si>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</si>
  <si>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</si>
  <si>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</si>
  <si>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</si>
  <si>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</si>
  <si>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</si>
  <si>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</si>
  <si>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</si>
  <si>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</si>
  <si>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</si>
  <si>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</si>
  <si>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</si>
  <si>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</si>
  <si>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</si>
  <si>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</si>
  <si>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</si>
  <si>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</si>
  <si>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</si>
  <si>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</si>
  <si>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</si>
  <si>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</si>
  <si>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</si>
  <si>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</si>
  <si>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</si>
  <si>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</si>
  <si>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</si>
  <si>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</si>
  <si>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</si>
  <si>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</si>
  <si>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</si>
  <si>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</si>
  <si>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</si>
  <si>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</si>
  <si>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</si>
  <si>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</si>
  <si>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</si>
  <si>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</si>
  <si>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</si>
  <si>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</si>
  <si>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</si>
  <si>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</si>
  <si>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</si>
  <si>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</si>
  <si>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</si>
  <si>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</si>
  <si>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</si>
  <si>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</si>
  <si>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</si>
  <si>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</si>
  <si>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</si>
  <si>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</si>
  <si>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</si>
  <si>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</si>
  <si>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</si>
  <si>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</si>
  <si>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</si>
  <si>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</si>
  <si>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</si>
  <si>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</si>
  <si>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</si>
  <si>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</si>
  <si>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</si>
  <si>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</si>
  <si>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</si>
  <si>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</si>
  <si>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</si>
  <si>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</si>
  <si>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</si>
  <si>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</si>
  <si>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</si>
  <si>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</si>
  <si>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</si>
  <si>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</si>
  <si>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</si>
  <si>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</si>
  <si>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</si>
  <si>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</si>
  <si>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</si>
  <si>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</si>
  <si>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</si>
  <si>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</si>
  <si>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</si>
  <si>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</si>
  <si>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</si>
  <si>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</si>
  <si>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</si>
  <si>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</si>
  <si>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</si>
  <si>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</si>
  <si>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</si>
  <si>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</si>
  <si>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</si>
  <si>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</si>
  <si>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</si>
  <si>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</si>
  <si>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</si>
  <si>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</si>
  <si>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</si>
  <si>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</si>
  <si>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</si>
  <si>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</si>
  <si>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</si>
  <si>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</si>
  <si>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</si>
  <si>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</si>
  <si>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</si>
  <si>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</si>
  <si>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</si>
  <si>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</si>
  <si>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</si>
  <si>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</si>
  <si>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</si>
  <si>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</si>
  <si>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</si>
  <si>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</si>
  <si>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</si>
  <si>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</si>
  <si>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</si>
  <si>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</si>
  <si>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</si>
  <si>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</si>
  <si>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</si>
  <si>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</si>
  <si>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</si>
  <si>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</si>
  <si>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</si>
  <si>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</si>
  <si>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</si>
  <si>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</si>
  <si>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</si>
  <si>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</si>
  <si>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</si>
  <si>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</si>
  <si>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</si>
  <si>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</si>
  <si>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</si>
  <si>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</si>
  <si>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</si>
  <si>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</si>
  <si>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</si>
  <si>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</si>
  <si>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</si>
  <si>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</si>
  <si>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</si>
  <si>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</si>
  <si>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</si>
  <si>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</si>
  <si>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</si>
  <si>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</si>
  <si>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</si>
  <si>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</si>
  <si>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</si>
  <si>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</si>
  <si>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</si>
  <si>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</si>
  <si>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</si>
  <si>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</si>
  <si>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</si>
  <si>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</si>
  <si>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</si>
  <si>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</si>
  <si>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</si>
  <si>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</si>
  <si>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</si>
  <si>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</si>
  <si>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</si>
  <si>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</si>
  <si>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</si>
  <si>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</si>
  <si>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</si>
  <si>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</si>
  <si>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</si>
  <si>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</si>
  <si>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</si>
  <si>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</si>
  <si>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</si>
  <si>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</si>
  <si>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</si>
  <si>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</si>
  <si>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</si>
  <si>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</si>
  <si>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</si>
  <si>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</si>
  <si>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</si>
  <si>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</si>
  <si>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</si>
  <si>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</si>
  <si>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</si>
  <si>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</si>
  <si>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</si>
  <si>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</si>
  <si>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</si>
  <si>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</si>
  <si>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</si>
  <si>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</si>
  <si>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</si>
  <si>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</si>
  <si>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</si>
  <si>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</si>
  <si>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</si>
  <si>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</si>
  <si>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</si>
  <si>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</si>
  <si>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</si>
  <si>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</si>
  <si>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</si>
  <si>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</si>
  <si>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</si>
  <si>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</si>
  <si>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</si>
  <si>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</si>
  <si>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</si>
  <si>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</si>
  <si>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</si>
  <si>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</si>
  <si>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</si>
  <si>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</si>
  <si>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</si>
  <si>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</si>
  <si>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</si>
  <si>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</si>
  <si>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</si>
  <si>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</si>
  <si>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</si>
  <si>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</si>
  <si>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</si>
  <si>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</si>
  <si>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</si>
  <si>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</si>
  <si>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</si>
  <si>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</si>
  <si>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</si>
  <si>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</si>
  <si>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</si>
  <si>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</si>
  <si>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</si>
  <si>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</si>
  <si>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</si>
  <si>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</si>
  <si>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</si>
  <si>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</si>
  <si>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</si>
  <si>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</si>
  <si>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</si>
  <si>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</si>
  <si>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</si>
  <si>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</si>
  <si>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</si>
  <si>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</si>
  <si>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</si>
  <si>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</si>
  <si>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</si>
  <si>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</si>
  <si>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</si>
  <si>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</si>
  <si>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</si>
  <si>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</si>
  <si>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</si>
  <si>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</si>
  <si>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</si>
  <si>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</si>
  <si>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</si>
  <si>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</si>
  <si>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</si>
  <si>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</si>
  <si>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</si>
  <si>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</si>
  <si>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</si>
  <si>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</si>
  <si>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</si>
  <si>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</si>
  <si>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</si>
  <si>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</si>
  <si>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</si>
  <si>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</si>
  <si>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</si>
  <si>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</si>
  <si>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</si>
  <si>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</si>
  <si>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</si>
  <si>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</si>
  <si>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</si>
  <si>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</si>
  <si>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</si>
  <si>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</si>
  <si>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</si>
  <si>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</si>
  <si>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</si>
  <si>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</si>
  <si>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</si>
  <si>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</si>
  <si>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</si>
  <si>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</si>
  <si>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</si>
  <si>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</si>
  <si>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</si>
  <si>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</si>
  <si>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</si>
  <si>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</si>
  <si>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</si>
  <si>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</si>
  <si>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</si>
  <si>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</si>
  <si>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</si>
  <si>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</si>
  <si>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</si>
  <si>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</si>
  <si>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</si>
  <si>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</si>
  <si>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</si>
  <si>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</si>
  <si>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</si>
  <si>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</si>
  <si>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</si>
  <si>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</si>
  <si>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</si>
  <si>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</si>
  <si>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</si>
  <si>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</si>
  <si>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</si>
  <si>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</si>
  <si>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</si>
  <si>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</si>
  <si>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</si>
  <si>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</si>
  <si>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</si>
  <si>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</si>
  <si>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</si>
  <si>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</si>
  <si>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</si>
  <si>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</si>
  <si>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</si>
  <si>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</si>
  <si>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</si>
  <si>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</si>
  <si>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</si>
  <si>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</si>
  <si>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</si>
  <si>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</si>
  <si>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</si>
  <si>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</si>
  <si>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</si>
  <si>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</si>
  <si>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</si>
  <si>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</si>
  <si>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</si>
  <si>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</si>
  <si>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</si>
  <si>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</si>
  <si>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</si>
  <si>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</si>
  <si>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</si>
  <si>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</si>
  <si>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</si>
  <si>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</si>
  <si>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</si>
  <si>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</si>
  <si>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</si>
  <si>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</si>
  <si>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</si>
  <si>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</si>
  <si>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</si>
  <si>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</si>
  <si>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</si>
  <si>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</si>
  <si>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</si>
  <si>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</si>
  <si>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</si>
  <si>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</si>
  <si>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</si>
  <si>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</si>
  <si>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</si>
  <si>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</si>
  <si>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</si>
  <si>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</si>
  <si>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</si>
  <si>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</si>
  <si>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</si>
  <si>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</si>
  <si>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</si>
  <si>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</si>
  <si>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</si>
  <si>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</si>
  <si>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</si>
  <si>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</si>
  <si>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</si>
  <si>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</si>
  <si>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</si>
  <si>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</si>
  <si>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</si>
  <si>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</si>
  <si>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</si>
  <si>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</si>
  <si>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</si>
  <si>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</si>
  <si>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</si>
  <si>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</si>
  <si>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</si>
  <si>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</si>
  <si>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</si>
  <si>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</si>
  <si>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</si>
  <si>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</si>
  <si>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</si>
  <si>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</si>
  <si>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</si>
  <si>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</si>
  <si>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</si>
  <si>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</si>
  <si>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</si>
  <si>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</si>
  <si>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</si>
  <si>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</si>
  <si>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</si>
  <si>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</si>
  <si>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</si>
  <si>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</si>
  <si>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</si>
  <si>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</si>
  <si>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</si>
  <si>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</si>
  <si>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</si>
  <si>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</si>
  <si>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</si>
  <si>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</si>
  <si>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</si>
  <si>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</si>
  <si>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</si>
  <si>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</si>
  <si>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</si>
  <si>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</si>
  <si>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</si>
  <si>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</si>
  <si>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</si>
  <si>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</si>
  <si>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</si>
  <si>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</si>
  <si>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</si>
  <si>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</si>
  <si>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</si>
  <si>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</si>
  <si>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</si>
  <si>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</si>
  <si>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</si>
  <si>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</si>
  <si>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</si>
  <si>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</si>
  <si>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</si>
  <si>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</si>
  <si>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</si>
  <si>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</si>
  <si>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</si>
  <si>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</si>
  <si>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</si>
  <si>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</si>
  <si>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</si>
  <si>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</si>
  <si>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</si>
  <si>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</si>
  <si>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</si>
  <si>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</si>
  <si>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</si>
  <si>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</si>
  <si>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</si>
  <si>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</si>
  <si>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</si>
  <si>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</si>
  <si>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</si>
  <si>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</si>
  <si>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</si>
  <si>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</si>
  <si>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</si>
  <si>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</si>
  <si>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</si>
  <si>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</si>
  <si>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</si>
  <si>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</si>
  <si>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</si>
  <si>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</si>
  <si>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</si>
  <si>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</si>
  <si>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</si>
  <si>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</si>
  <si>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</si>
  <si>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</si>
  <si>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</si>
  <si>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</si>
  <si>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</si>
  <si>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</si>
  <si>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</si>
  <si>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</si>
  <si>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</si>
  <si>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</si>
  <si>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</si>
  <si>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</si>
  <si>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</si>
  <si>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</si>
  <si>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</si>
  <si>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</si>
  <si>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</si>
  <si>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</si>
  <si>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</si>
  <si>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</si>
  <si>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</si>
  <si>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</si>
  <si>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</si>
  <si>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</si>
  <si>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</si>
  <si>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</si>
  <si>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</si>
  <si>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</si>
  <si>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</si>
  <si>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</si>
  <si>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</si>
  <si>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</si>
  <si>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</si>
  <si>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</si>
  <si>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</si>
  <si>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</si>
  <si>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</si>
  <si>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</si>
  <si>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</si>
  <si>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</si>
  <si>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</si>
  <si>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</si>
  <si>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</si>
  <si>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</si>
  <si>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</si>
  <si>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</si>
  <si>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</si>
  <si>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</si>
  <si>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</si>
  <si>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</si>
  <si>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</si>
  <si>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</si>
  <si>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</si>
  <si>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</si>
  <si>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</si>
  <si>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</si>
  <si>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</si>
  <si>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</si>
  <si>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</si>
  <si>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</si>
  <si>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</si>
  <si>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</si>
  <si>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</si>
  <si>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</si>
  <si>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</si>
  <si>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</si>
  <si>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</si>
  <si>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</si>
  <si>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</si>
  <si>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</si>
  <si>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</si>
  <si>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</si>
  <si>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</si>
  <si>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</si>
  <si>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</si>
  <si>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</si>
  <si>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</si>
  <si>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</si>
  <si>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</si>
  <si>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</si>
  <si>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</si>
  <si>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</si>
  <si>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</si>
  <si>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</si>
  <si>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</si>
  <si>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</si>
  <si>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</si>
  <si>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</si>
  <si>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</si>
  <si>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</si>
  <si>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</si>
  <si>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</si>
  <si>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</si>
  <si>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</si>
  <si>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</si>
  <si>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</si>
  <si>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</si>
  <si>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</si>
  <si>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</si>
  <si>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</si>
  <si>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</si>
  <si>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</si>
  <si>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</si>
  <si>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</si>
  <si>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</si>
  <si>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</si>
  <si>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</si>
  <si>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</si>
  <si>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</si>
  <si>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</si>
  <si>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</si>
  <si>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</si>
  <si>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</si>
  <si>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</si>
  <si>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</si>
  <si>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</si>
  <si>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</si>
  <si>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</si>
  <si>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</si>
  <si>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</si>
  <si>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</si>
  <si>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</si>
  <si>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</si>
  <si>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</si>
  <si>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</si>
  <si>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</si>
  <si>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</si>
  <si>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</si>
  <si>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</si>
  <si>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</si>
  <si>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</si>
  <si>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</si>
  <si>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</si>
  <si>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</si>
  <si>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</si>
  <si>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</si>
  <si>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</si>
  <si>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</si>
  <si>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</si>
  <si>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</si>
  <si>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</si>
  <si>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</si>
  <si>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</si>
  <si>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</si>
  <si>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</si>
  <si>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</si>
  <si>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</si>
  <si>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</si>
  <si>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</si>
  <si>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</si>
  <si>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</si>
  <si>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</si>
  <si>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</si>
  <si>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</si>
  <si>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</si>
  <si>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</si>
  <si>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</si>
  <si>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</si>
  <si>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</si>
  <si>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</si>
  <si>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</si>
  <si>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</si>
  <si>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</si>
  <si>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</si>
  <si>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</si>
  <si>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</si>
  <si>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</si>
  <si>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</si>
  <si>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</si>
  <si>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</si>
  <si>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</si>
  <si>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</si>
  <si>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</si>
  <si>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</si>
  <si>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</si>
  <si>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</si>
  <si>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</si>
  <si>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</si>
  <si>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</si>
  <si>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</si>
  <si>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</si>
  <si>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</si>
  <si>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</si>
  <si>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</si>
  <si>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</si>
  <si>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</si>
  <si>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</si>
  <si>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</si>
  <si>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</si>
  <si>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</si>
  <si>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</si>
  <si>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</si>
  <si>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</si>
  <si>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</si>
  <si>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</si>
  <si>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</si>
  <si>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</si>
  <si>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</si>
  <si>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</si>
  <si>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</si>
  <si>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</si>
  <si>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</si>
  <si>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</si>
  <si>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</si>
  <si>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</si>
  <si>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</si>
  <si>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</si>
  <si>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</si>
  <si>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</si>
  <si>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</si>
  <si>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</si>
  <si>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</si>
  <si>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</si>
  <si>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</si>
  <si>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</si>
  <si>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</si>
  <si>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</si>
  <si>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</si>
  <si>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</si>
  <si>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</si>
  <si>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</si>
  <si>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</si>
  <si>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</si>
  <si>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</si>
  <si>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</si>
  <si>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</si>
  <si>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</si>
  <si>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</si>
  <si>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</si>
  <si>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</si>
  <si>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</si>
  <si>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</si>
  <si>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</si>
  <si>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</si>
  <si>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</si>
  <si>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</si>
  <si>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</si>
  <si>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</si>
  <si>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</si>
  <si>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</si>
  <si>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</si>
  <si>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</si>
  <si>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</si>
  <si>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</si>
  <si>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</si>
  <si>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</si>
  <si>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</si>
  <si>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</si>
  <si>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</si>
  <si>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</si>
  <si>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</si>
  <si>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</si>
  <si>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</si>
  <si>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</si>
  <si>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</si>
  <si>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</si>
  <si>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</si>
  <si>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</si>
  <si>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</si>
  <si>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</si>
  <si>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</si>
  <si>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</si>
  <si>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</si>
  <si>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</si>
  <si>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</si>
  <si>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</si>
  <si>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</si>
  <si>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</si>
  <si>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</si>
  <si>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</si>
  <si>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</si>
  <si>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</si>
  <si>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</si>
  <si>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</si>
  <si>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</si>
  <si>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</si>
  <si>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</si>
  <si>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</si>
  <si>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</si>
  <si>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</si>
  <si>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</si>
  <si>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</si>
  <si>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</si>
  <si>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</si>
  <si>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</si>
  <si>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</si>
  <si>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</si>
  <si>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</si>
  <si>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</si>
  <si>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</si>
  <si>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</si>
  <si>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</si>
  <si>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</si>
  <si>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</si>
  <si>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</si>
  <si>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</si>
  <si>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</si>
  <si>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</si>
  <si>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</si>
  <si>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</si>
  <si>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</si>
  <si>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</si>
  <si>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</si>
  <si>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</si>
  <si>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</si>
  <si>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</si>
  <si>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</si>
  <si>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</si>
  <si>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</si>
  <si>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</si>
  <si>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</si>
  <si>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</si>
  <si>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</si>
  <si>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</si>
  <si>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</si>
  <si>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</si>
  <si>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</si>
  <si>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</si>
  <si>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</si>
  <si>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</si>
  <si>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</si>
  <si>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</si>
  <si>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</si>
  <si>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</si>
  <si>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</si>
  <si>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</si>
  <si>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</si>
  <si>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</si>
  <si>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</si>
  <si>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</si>
  <si>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</si>
  <si>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</si>
  <si>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</si>
  <si>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</si>
  <si>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</si>
  <si>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</si>
  <si>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</si>
  <si>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</si>
  <si>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</si>
  <si>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</si>
  <si>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</si>
  <si>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</si>
  <si>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</si>
  <si>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</si>
  <si>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</si>
  <si>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</si>
  <si>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</si>
  <si>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</si>
  <si>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</si>
  <si>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</si>
  <si>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</si>
  <si>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</si>
  <si>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</si>
  <si>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</si>
  <si>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</si>
  <si>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</si>
  <si>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</si>
  <si>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</si>
  <si>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</si>
  <si>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</si>
  <si>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</si>
  <si>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</si>
  <si>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</si>
  <si>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</si>
  <si>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</si>
  <si>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</si>
  <si>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</si>
  <si>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</si>
  <si>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</si>
  <si>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</si>
  <si>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</si>
  <si>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</si>
  <si>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</si>
  <si>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</si>
  <si>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</si>
  <si>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</si>
  <si>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</si>
  <si>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</si>
  <si>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</si>
  <si>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</si>
  <si>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</si>
  <si>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</si>
  <si>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</si>
  <si>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</si>
  <si>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</si>
  <si>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</si>
  <si>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</si>
  <si>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</si>
  <si>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</si>
  <si>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</si>
  <si>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</si>
  <si>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</si>
  <si>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</si>
  <si>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</si>
  <si>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</si>
  <si>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</si>
  <si>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</si>
  <si>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</si>
  <si>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</si>
  <si>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</si>
  <si>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</si>
  <si>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</si>
  <si>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</si>
  <si>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</si>
  <si>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</si>
  <si>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</si>
  <si>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</si>
  <si>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</si>
  <si>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</si>
  <si>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</si>
  <si>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</si>
  <si>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</si>
  <si>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</si>
  <si>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</si>
  <si>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</si>
  <si>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</si>
  <si>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</si>
  <si>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</si>
  <si>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</si>
  <si>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</si>
  <si>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</si>
  <si>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</si>
  <si>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</si>
  <si>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</si>
  <si>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</si>
  <si>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</si>
  <si>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</si>
  <si>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</si>
  <si>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</si>
  <si>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</si>
  <si>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</si>
  <si>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</si>
  <si>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</si>
  <si>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</si>
  <si>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</si>
  <si>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</si>
  <si>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</si>
  <si>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</si>
  <si>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</si>
  <si>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</si>
  <si>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</si>
  <si>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</si>
  <si>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</si>
  <si>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</si>
  <si>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</si>
  <si>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</si>
  <si>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</si>
  <si>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</si>
  <si>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</si>
  <si>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</si>
  <si>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</si>
  <si>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</si>
  <si>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</si>
  <si>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</si>
  <si>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</si>
  <si>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</si>
  <si>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</si>
  <si>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</si>
  <si>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</si>
  <si>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</si>
  <si>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</si>
  <si>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</si>
  <si>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</si>
  <si>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</si>
  <si>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</si>
  <si>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</si>
  <si>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</si>
  <si>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</si>
  <si>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</si>
  <si>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</si>
  <si>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</si>
  <si>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</si>
  <si>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</si>
  <si>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</si>
  <si>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</si>
  <si>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</si>
  <si>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</si>
  <si>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</si>
  <si>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</si>
  <si>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</si>
  <si>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</si>
  <si>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</si>
  <si>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</si>
  <si>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</si>
  <si>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</si>
  <si>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</si>
  <si>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</si>
  <si>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</si>
  <si>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</si>
  <si>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</si>
  <si>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</si>
  <si>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</si>
  <si>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</si>
  <si>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</si>
  <si>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</si>
  <si>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</si>
  <si>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</si>
  <si>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</si>
  <si>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</si>
  <si>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</si>
  <si>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</si>
  <si>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</si>
  <si>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</si>
  <si>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</si>
  <si>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</si>
  <si>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</si>
  <si>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</si>
  <si>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</si>
  <si>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</si>
  <si>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</si>
  <si>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</si>
  <si>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</si>
  <si>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</si>
  <si>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</si>
  <si>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</si>
  <si>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</si>
  <si>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</si>
  <si>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</si>
  <si>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</si>
  <si>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</si>
  <si>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</si>
  <si>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</si>
  <si>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</si>
  <si>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</si>
  <si>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</si>
  <si>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</si>
  <si>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</si>
  <si>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</si>
  <si>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</si>
  <si>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</si>
  <si>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</si>
  <si>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</si>
  <si>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</si>
  <si>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</si>
  <si>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</si>
  <si>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</si>
  <si>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</si>
  <si>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</si>
  <si>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</si>
  <si>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</si>
  <si>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</si>
  <si>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</si>
  <si>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</si>
  <si>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</si>
  <si>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</si>
  <si>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</si>
  <si>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</si>
  <si>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</si>
  <si>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</si>
  <si>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</si>
  <si>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</si>
  <si>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</si>
  <si>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</si>
  <si>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</si>
  <si>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</si>
  <si>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</si>
  <si>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</si>
  <si>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</si>
  <si>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</si>
  <si>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</si>
  <si>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</si>
  <si>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</si>
  <si>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</si>
  <si>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</si>
  <si>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</si>
  <si>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</si>
  <si>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</si>
  <si>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</si>
  <si>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</si>
  <si>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</si>
  <si>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</si>
  <si>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</si>
  <si>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</si>
  <si>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</si>
  <si>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</si>
  <si>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</si>
  <si>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</si>
  <si>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</si>
  <si>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</si>
  <si>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</si>
  <si>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</si>
  <si>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</si>
  <si>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</si>
  <si>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</si>
  <si>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</si>
  <si>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</si>
  <si>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</si>
  <si>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</si>
  <si>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</si>
  <si>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</si>
  <si>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</si>
  <si>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</si>
  <si>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</si>
  <si>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</si>
  <si>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</si>
  <si>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</si>
  <si>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</si>
  <si>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</si>
  <si>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</si>
  <si>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</si>
  <si>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</si>
  <si>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</si>
  <si>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</si>
  <si>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</si>
  <si>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</si>
  <si>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</si>
  <si>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</si>
  <si>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</si>
  <si>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</si>
  <si>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</si>
  <si>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</si>
  <si>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</si>
  <si>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</si>
  <si>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</si>
  <si>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</si>
  <si>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</si>
  <si>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</si>
  <si>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</si>
  <si>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</si>
  <si>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</si>
  <si>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</si>
  <si>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</si>
  <si>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</si>
  <si>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</si>
  <si>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</si>
  <si>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</si>
  <si>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</si>
  <si>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</si>
  <si>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</si>
  <si>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</si>
  <si>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</si>
  <si>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</si>
  <si>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</si>
  <si>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</si>
  <si>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</si>
  <si>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</si>
  <si>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</si>
  <si>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</si>
  <si>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</si>
  <si>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</si>
  <si>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</si>
  <si>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</si>
  <si>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</si>
  <si>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</si>
  <si>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</si>
  <si>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</si>
  <si>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</si>
  <si>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</si>
  <si>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</si>
  <si>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</si>
  <si>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</si>
  <si>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</si>
  <si>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</si>
  <si>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</si>
  <si>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</si>
  <si>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</si>
  <si>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</si>
  <si>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</si>
  <si>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</si>
  <si>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</si>
  <si>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</si>
  <si>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</si>
  <si>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</si>
  <si>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</si>
  <si>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</si>
  <si>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</si>
  <si>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</si>
  <si>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</si>
  <si>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</si>
  <si>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</si>
  <si>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</si>
  <si>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</si>
  <si>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</si>
  <si>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</si>
  <si>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</si>
  <si>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</si>
  <si>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</si>
  <si>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</si>
  <si>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</si>
  <si>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</si>
  <si>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</si>
  <si>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</si>
  <si>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</si>
  <si>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</si>
  <si>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</si>
  <si>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</si>
  <si>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</si>
  <si>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</si>
  <si>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</si>
  <si>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</si>
  <si>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</si>
  <si>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</si>
  <si>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</si>
  <si>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</si>
  <si>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</si>
  <si>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</si>
  <si>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</si>
  <si>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</si>
  <si>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</si>
  <si>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</si>
  <si>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</si>
  <si>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</si>
  <si>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</si>
  <si>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</si>
  <si>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</si>
  <si>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</si>
  <si>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</si>
  <si>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</si>
  <si>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</si>
  <si>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</si>
  <si>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</si>
  <si>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</si>
  <si>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</si>
  <si>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</si>
  <si>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</si>
  <si>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</si>
  <si>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</si>
  <si>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</si>
  <si>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</si>
  <si>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</si>
  <si>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</si>
  <si>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</si>
  <si>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</si>
  <si>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</si>
  <si>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</si>
  <si>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</si>
  <si>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</si>
  <si>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</si>
  <si>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</si>
  <si>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</si>
  <si>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</si>
  <si>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</si>
  <si>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</si>
  <si>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</si>
  <si>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</si>
  <si>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</si>
  <si>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</si>
  <si>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</si>
  <si>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</si>
  <si>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</si>
  <si>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</si>
  <si>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</si>
  <si>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</si>
  <si>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</si>
  <si>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</si>
  <si>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</si>
  <si>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</si>
  <si>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</si>
  <si>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</si>
  <si>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</si>
  <si>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</si>
  <si>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</si>
  <si>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</si>
  <si>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</si>
  <si>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</si>
  <si>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</si>
  <si>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</si>
  <si>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</si>
  <si>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</si>
  <si>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</si>
  <si>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</si>
  <si>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</si>
  <si>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</si>
  <si>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</si>
  <si>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</si>
  <si>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</si>
  <si>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</si>
  <si>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</si>
  <si>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</si>
  <si>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</si>
  <si>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</si>
  <si>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</si>
  <si>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</si>
  <si>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</si>
  <si>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</si>
  <si>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</si>
  <si>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</si>
  <si>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</si>
  <si>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</si>
  <si>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</si>
  <si>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</si>
  <si>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</si>
  <si>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</si>
  <si>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</si>
  <si>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</si>
  <si>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</si>
  <si>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</si>
  <si>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</si>
  <si>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</si>
  <si>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</si>
  <si>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</si>
  <si>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</si>
  <si>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</si>
  <si>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</si>
  <si>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</si>
  <si>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</si>
  <si>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</si>
  <si>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</si>
  <si>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</si>
  <si>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</si>
  <si>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</si>
  <si>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</si>
  <si>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</si>
  <si>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</si>
  <si>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</si>
  <si>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</si>
  <si>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</si>
  <si>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</si>
  <si>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</si>
  <si>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</si>
  <si>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</si>
  <si>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</si>
  <si>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</si>
  <si>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</si>
  <si>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</si>
  <si>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</si>
  <si>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</si>
  <si>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</si>
  <si>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</si>
  <si>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</si>
  <si>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</si>
  <si>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</si>
  <si>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</si>
  <si>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</si>
  <si>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</si>
  <si>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</si>
  <si>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</si>
  <si>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</si>
  <si>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</si>
  <si>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</si>
  <si>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</si>
  <si>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</si>
  <si>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</si>
  <si>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</si>
  <si>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</si>
  <si>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</si>
  <si>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</si>
  <si>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</si>
  <si>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</si>
  <si>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</si>
  <si>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</si>
  <si>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</si>
  <si>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</si>
  <si>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</si>
  <si>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</si>
  <si>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</si>
  <si>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</si>
  <si>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</si>
  <si>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</si>
  <si>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</si>
  <si>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</si>
  <si>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</si>
  <si>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</si>
  <si>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</si>
  <si>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</si>
  <si>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</si>
  <si>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</si>
  <si>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</si>
  <si>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</si>
  <si>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</si>
  <si>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</si>
  <si>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</si>
  <si>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</si>
  <si>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</si>
  <si>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</si>
  <si>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</si>
  <si>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</si>
  <si>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</si>
  <si>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</si>
  <si>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</si>
  <si>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</si>
  <si>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</si>
  <si>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</si>
  <si>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</si>
  <si>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</si>
  <si>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</si>
  <si>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</si>
  <si>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</si>
  <si>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</si>
  <si>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</si>
  <si>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</si>
  <si>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</si>
  <si>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</si>
  <si>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</si>
  <si>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</si>
  <si>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</si>
  <si>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</si>
  <si>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</si>
  <si>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</si>
  <si>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</si>
  <si>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</si>
  <si>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</si>
  <si>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</si>
  <si>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</si>
  <si>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</si>
  <si>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</si>
  <si>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</si>
  <si>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</si>
  <si>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</si>
  <si>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</si>
  <si>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</si>
  <si>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</si>
  <si>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</si>
  <si>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</si>
  <si>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</si>
  <si>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</si>
  <si>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</si>
  <si>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</si>
  <si>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</si>
  <si>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</si>
  <si>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</si>
  <si>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</si>
  <si>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</si>
  <si>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</si>
  <si>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</si>
  <si>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</si>
  <si>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</si>
  <si>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</si>
  <si>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</si>
  <si>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</si>
  <si>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</si>
  <si>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</si>
  <si>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</si>
  <si>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</si>
  <si>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</si>
  <si>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</si>
  <si>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</si>
  <si>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</si>
  <si>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</si>
  <si>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</si>
  <si>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</si>
  <si>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</si>
  <si>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</si>
  <si>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</si>
  <si>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</si>
  <si>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</si>
  <si>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</si>
  <si>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</si>
  <si>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</si>
  <si>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</si>
  <si>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</si>
  <si>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</si>
  <si>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</si>
  <si>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</si>
  <si>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</si>
  <si>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</si>
  <si>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</si>
  <si>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</si>
  <si>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</si>
  <si>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</si>
  <si>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</si>
  <si>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</si>
  <si>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</si>
  <si>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</si>
  <si>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</si>
  <si>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</si>
  <si>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</si>
  <si>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</si>
  <si>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</si>
  <si>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</si>
  <si>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</si>
  <si>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</si>
  <si>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</si>
  <si>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</si>
  <si>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</si>
  <si>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</si>
  <si>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</si>
  <si>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</si>
  <si>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</si>
  <si>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</si>
  <si>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</si>
  <si>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</si>
  <si>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</si>
  <si>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</si>
  <si>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</si>
  <si>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</si>
  <si>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</si>
  <si>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</si>
  <si>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</si>
  <si>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</si>
  <si>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</si>
  <si>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</si>
  <si>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</si>
  <si>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</si>
  <si>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</si>
  <si>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</si>
  <si>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</si>
  <si>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</si>
  <si>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</si>
  <si>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</si>
  <si>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</si>
  <si>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</si>
  <si>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</si>
  <si>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</si>
  <si>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</si>
  <si>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</si>
  <si>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</si>
  <si>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</si>
  <si>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</si>
  <si>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</si>
  <si>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</si>
  <si>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</si>
  <si>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</si>
  <si>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</si>
  <si>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</si>
  <si>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</si>
  <si>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</si>
  <si>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</si>
  <si>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</si>
  <si>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</si>
  <si>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</si>
  <si>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</si>
  <si>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</si>
  <si>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</si>
  <si>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</si>
  <si>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</si>
  <si>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</si>
  <si>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</si>
  <si>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</si>
  <si>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</si>
  <si>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</si>
  <si>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</si>
  <si>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</si>
  <si>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</si>
  <si>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</si>
  <si>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</si>
  <si>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</si>
  <si>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</si>
  <si>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</si>
  <si>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</si>
  <si>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</si>
  <si>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</si>
  <si>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</si>
  <si>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</si>
  <si>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</si>
  <si>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</si>
  <si>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</si>
  <si>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</si>
  <si>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</si>
  <si>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</si>
  <si>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</si>
  <si>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</si>
  <si>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</si>
  <si>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</si>
  <si>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</si>
  <si>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</si>
  <si>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</si>
  <si>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</si>
  <si>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</si>
  <si>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</si>
  <si>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</si>
  <si>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</si>
  <si>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</si>
  <si>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</si>
  <si>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</si>
  <si>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</si>
  <si>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</si>
  <si>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</si>
  <si>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</si>
  <si>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</si>
  <si>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</si>
  <si>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</si>
  <si>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</si>
  <si>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</si>
  <si>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</si>
  <si>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</si>
  <si>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</si>
  <si>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</si>
  <si>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</si>
  <si>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</si>
  <si>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</si>
  <si>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</si>
  <si>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</si>
  <si>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</si>
  <si>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</si>
  <si>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</si>
  <si>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</si>
  <si>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</si>
  <si>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</si>
  <si>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</si>
  <si>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</si>
  <si>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</si>
  <si>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</si>
  <si>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</si>
  <si>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</si>
  <si>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</si>
  <si>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</si>
  <si>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</si>
  <si>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</si>
  <si>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</si>
  <si>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</si>
  <si>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</si>
  <si>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</si>
  <si>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</si>
  <si>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</si>
  <si>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</si>
  <si>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</si>
  <si>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</si>
  <si>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</si>
  <si>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</si>
  <si>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</si>
  <si>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</si>
  <si>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</si>
  <si>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</si>
  <si>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</si>
  <si>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</si>
  <si>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</si>
  <si>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</si>
  <si>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</si>
  <si>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</si>
  <si>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</si>
  <si>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</si>
  <si>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</si>
  <si>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</si>
  <si>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</si>
  <si>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</si>
  <si>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</si>
  <si>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</si>
  <si>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</si>
  <si>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</si>
  <si>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</si>
  <si>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</si>
  <si>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</si>
  <si>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</si>
  <si>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</si>
  <si>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</si>
  <si>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</si>
  <si>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</si>
  <si>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</si>
  <si>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</si>
  <si>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</si>
  <si>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</si>
  <si>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</si>
  <si>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</si>
  <si>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</si>
  <si>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</si>
  <si>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</si>
  <si>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</si>
  <si>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</si>
  <si>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</si>
  <si>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</si>
  <si>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</si>
  <si>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</si>
  <si>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</si>
  <si>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</si>
  <si>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</si>
  <si>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</si>
  <si>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</si>
  <si>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</si>
  <si>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</si>
  <si>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</si>
  <si>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</si>
  <si>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</si>
  <si>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</si>
  <si>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</si>
  <si>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</si>
  <si>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</si>
  <si>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</si>
  <si>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</si>
  <si>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</si>
  <si>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</si>
  <si>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</si>
  <si>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</si>
  <si>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</si>
  <si>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</si>
  <si>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</si>
  <si>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</si>
  <si>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</si>
  <si>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</si>
  <si>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</si>
  <si>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</si>
  <si>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</si>
  <si>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</si>
  <si>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</si>
  <si>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</si>
  <si>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</si>
  <si>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</si>
  <si>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</si>
  <si>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</si>
  <si>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</si>
  <si>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</si>
  <si>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</si>
  <si>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</si>
  <si>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</si>
  <si>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</si>
  <si>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</si>
  <si>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</si>
  <si>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</si>
  <si>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</si>
  <si>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</si>
  <si>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</si>
  <si>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</si>
  <si>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</si>
  <si>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</si>
  <si>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</si>
  <si>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</si>
  <si>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</si>
  <si>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</si>
  <si>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</si>
  <si>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</si>
  <si>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</si>
  <si>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</si>
  <si>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</si>
  <si>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</si>
  <si>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</si>
  <si>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</si>
  <si>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</si>
  <si>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</si>
  <si>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</si>
  <si>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</si>
  <si>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</si>
  <si>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</si>
  <si>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</si>
  <si>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</si>
  <si>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</si>
  <si>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</si>
  <si>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</si>
  <si>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</si>
  <si>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</si>
  <si>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</si>
  <si>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</si>
  <si>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</si>
  <si>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</si>
  <si>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</si>
  <si>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</si>
  <si>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</si>
  <si>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</si>
  <si>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</si>
  <si>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</si>
  <si>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</si>
  <si>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</si>
  <si>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</si>
  <si>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</si>
  <si>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</si>
  <si>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</si>
  <si>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</si>
  <si>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</si>
  <si>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</si>
  <si>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</si>
  <si>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</si>
  <si>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</si>
  <si>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</si>
  <si>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</si>
  <si>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</si>
  <si>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</si>
  <si>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</si>
  <si>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</si>
  <si>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</si>
  <si>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</si>
  <si>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</si>
  <si>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</si>
  <si>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</si>
  <si>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</si>
  <si>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</si>
  <si>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</si>
  <si>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</si>
  <si>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</si>
  <si>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</si>
  <si>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</si>
  <si>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</si>
  <si>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</si>
  <si>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</si>
  <si>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</si>
  <si>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</si>
  <si>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</si>
  <si>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</si>
  <si>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</si>
  <si>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</si>
  <si>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</si>
  <si>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</si>
  <si>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</si>
  <si>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</si>
  <si>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</si>
  <si>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</si>
  <si>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</si>
  <si>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</si>
  <si>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</si>
  <si>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</si>
  <si>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</si>
  <si>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</si>
  <si>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</si>
  <si>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</si>
  <si>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</si>
  <si>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</si>
  <si>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</si>
  <si>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</si>
  <si>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</si>
  <si>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</si>
  <si>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</si>
  <si>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</si>
  <si>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</si>
  <si>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</si>
  <si>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</si>
  <si>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</si>
  <si>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</si>
  <si>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</si>
  <si>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</si>
  <si>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</si>
  <si>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</si>
  <si>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</si>
  <si>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</si>
  <si>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</si>
  <si>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</si>
  <si>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</si>
  <si>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</si>
  <si>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</si>
  <si>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</si>
  <si>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</si>
  <si>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</si>
  <si>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</si>
  <si>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</si>
  <si>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</si>
  <si>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</si>
  <si>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</si>
  <si>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</si>
  <si>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</si>
  <si>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</si>
  <si>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</si>
  <si>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</si>
  <si>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</si>
  <si>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</si>
  <si>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</si>
  <si>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</si>
  <si>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</si>
  <si>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</si>
  <si>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</si>
  <si>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</si>
  <si>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</si>
  <si>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</si>
  <si>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</si>
  <si>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</si>
  <si>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</si>
  <si>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</si>
  <si>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</si>
  <si>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</si>
  <si>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</si>
  <si>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</si>
  <si>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</si>
  <si>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</si>
  <si>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</si>
  <si>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</si>
  <si>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</si>
  <si>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</si>
  <si>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</si>
  <si>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</si>
  <si>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</si>
  <si>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</si>
  <si>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</si>
  <si>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</si>
  <si>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</si>
  <si>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</si>
  <si>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</si>
  <si>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</si>
  <si>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</si>
  <si>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</si>
  <si>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</si>
  <si>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</si>
  <si>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</si>
  <si>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</si>
  <si>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</si>
  <si>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</si>
  <si>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</si>
  <si>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</si>
  <si>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</si>
  <si>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</si>
  <si>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</si>
  <si>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</si>
  <si>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</si>
  <si>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</si>
  <si>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</si>
  <si>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</si>
  <si>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</si>
  <si>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</si>
  <si>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</si>
  <si>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</si>
  <si>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</si>
  <si>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</si>
  <si>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</si>
  <si>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</si>
  <si>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</si>
  <si>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</si>
  <si>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</si>
  <si>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</si>
  <si>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</si>
  <si>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</si>
  <si>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</si>
  <si>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</si>
  <si>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</si>
  <si>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</si>
  <si>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</si>
  <si>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</si>
  <si>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</si>
  <si>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</si>
  <si>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</si>
  <si>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</si>
  <si>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</si>
  <si>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</si>
  <si>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</si>
  <si>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</si>
  <si>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</si>
  <si>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</si>
  <si>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</si>
  <si>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</si>
  <si>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</si>
  <si>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</si>
  <si>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</si>
  <si>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</si>
  <si>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</si>
  <si>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</si>
  <si>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</si>
  <si>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</si>
  <si>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</si>
  <si>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</si>
  <si>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</si>
  <si>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</si>
  <si>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</si>
  <si>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</si>
  <si>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</si>
  <si>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</si>
  <si>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</si>
  <si>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</si>
  <si>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</si>
  <si>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</si>
  <si>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</si>
  <si>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</si>
  <si>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</si>
  <si>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</si>
  <si>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</si>
  <si>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</si>
  <si>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</si>
  <si>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</si>
  <si>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</si>
  <si>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</si>
  <si>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</si>
  <si>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</si>
  <si>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</si>
  <si>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</si>
  <si>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</si>
  <si>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</si>
  <si>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</si>
  <si>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</si>
  <si>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</si>
  <si>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</si>
  <si>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</si>
  <si>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</si>
  <si>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</si>
  <si>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</si>
  <si>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</si>
  <si>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</si>
  <si>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</si>
  <si>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</si>
  <si>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</si>
  <si>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</si>
  <si>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</si>
  <si>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</si>
  <si>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</si>
  <si>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</si>
  <si>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</si>
  <si>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</si>
  <si>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</si>
  <si>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</si>
  <si>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</si>
  <si>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</si>
  <si>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</si>
  <si>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</si>
  <si>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</si>
  <si>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</si>
  <si>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</si>
  <si>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</si>
  <si>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</si>
  <si>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</si>
  <si>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</si>
  <si>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</si>
  <si>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</si>
  <si>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</si>
  <si>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</si>
  <si>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</si>
  <si>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</si>
  <si>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</si>
  <si>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</si>
  <si>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</si>
  <si>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</si>
  <si>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</si>
  <si>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</si>
  <si>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</si>
  <si>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</si>
  <si>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</si>
  <si>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</si>
  <si>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</si>
  <si>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</si>
  <si>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</si>
  <si>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</si>
  <si>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</si>
  <si>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</si>
  <si>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</si>
  <si>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</si>
  <si>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</si>
  <si>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</si>
  <si>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</si>
  <si>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</si>
  <si>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</si>
  <si>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</si>
  <si>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</si>
  <si>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</si>
  <si>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</si>
  <si>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</si>
  <si>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</si>
  <si>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</si>
  <si>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</si>
  <si>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</si>
  <si>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</si>
  <si>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</si>
  <si>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</si>
  <si>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</si>
  <si>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</si>
  <si>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</si>
  <si>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</si>
  <si>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</si>
  <si>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</si>
  <si>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</si>
  <si>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</si>
  <si>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</si>
  <si>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</si>
  <si>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</si>
  <si>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</si>
  <si>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</si>
  <si>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</si>
  <si>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</si>
  <si>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</si>
  <si>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</si>
  <si>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</si>
  <si>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</si>
  <si>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</si>
  <si>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</si>
  <si>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</si>
  <si>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</si>
  <si>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</si>
  <si>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</si>
  <si>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</si>
  <si>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</si>
  <si>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</si>
  <si>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</si>
  <si>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</si>
  <si>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</si>
  <si>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</si>
  <si>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</si>
  <si>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</si>
  <si>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</si>
  <si>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</si>
  <si>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</si>
  <si>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</si>
  <si>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</si>
  <si>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</si>
  <si>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</si>
  <si>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</si>
  <si>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</si>
  <si>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</si>
  <si>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</si>
  <si>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</si>
  <si>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</si>
  <si>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</si>
  <si>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</si>
  <si>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</si>
  <si>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</si>
  <si>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</si>
  <si>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</si>
  <si>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</si>
  <si>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</si>
  <si>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</si>
  <si>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</si>
  <si>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</si>
  <si>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</si>
  <si>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</si>
  <si>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</si>
  <si>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</si>
  <si>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</si>
  <si>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</si>
  <si>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</si>
  <si>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</si>
  <si>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</si>
  <si>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</si>
  <si>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</si>
  <si>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</si>
  <si>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</si>
  <si>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</si>
  <si>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</si>
  <si>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</si>
  <si>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</si>
  <si>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</si>
  <si>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</si>
  <si>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</si>
  <si>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</si>
  <si>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</si>
  <si>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</si>
  <si>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</si>
  <si>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</si>
  <si>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</si>
  <si>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</si>
  <si>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</si>
  <si>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</si>
  <si>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</si>
  <si>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</si>
  <si>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</si>
  <si>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</si>
  <si>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</si>
  <si>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</si>
  <si>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</si>
  <si>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</si>
  <si>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</si>
  <si>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</si>
  <si>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</si>
  <si>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</si>
  <si>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</si>
  <si>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</si>
  <si>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</si>
  <si>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</si>
  <si>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</si>
  <si>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</si>
  <si>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</si>
  <si>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</si>
  <si>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</si>
  <si>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</si>
  <si>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</si>
  <si>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</si>
  <si>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</si>
  <si>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</si>
  <si>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</si>
  <si>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</si>
  <si>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</si>
  <si>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</si>
  <si>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</si>
  <si>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</si>
  <si>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</si>
  <si>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</si>
  <si>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</si>
  <si>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</si>
  <si>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</si>
  <si>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</si>
  <si>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</si>
  <si>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</si>
  <si>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</si>
  <si>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</si>
  <si>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</si>
  <si>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</si>
  <si>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</si>
  <si>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</si>
  <si>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</si>
  <si>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</si>
  <si>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</si>
  <si>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</si>
  <si>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</si>
  <si>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</si>
  <si>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</si>
  <si>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</si>
  <si>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</si>
  <si>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</si>
  <si>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</si>
  <si>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</si>
  <si>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</si>
  <si>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</si>
  <si>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</si>
  <si>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</si>
  <si>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</si>
  <si>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</si>
  <si>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</si>
  <si>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</si>
  <si>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</si>
  <si>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</si>
  <si>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</si>
  <si>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</si>
  <si>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</si>
  <si>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</si>
  <si>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</si>
  <si>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</si>
  <si>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</si>
  <si>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</si>
  <si>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</si>
  <si>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</si>
  <si>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</si>
  <si>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</si>
  <si>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</si>
  <si>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</si>
  <si>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</si>
  <si>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</si>
  <si>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</si>
  <si>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</si>
  <si>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</si>
  <si>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</si>
  <si>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</si>
  <si>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</si>
  <si>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</si>
  <si>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</si>
  <si>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</si>
  <si>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</si>
  <si>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</si>
  <si>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</si>
  <si>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</si>
  <si>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</si>
  <si>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</si>
  <si>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</si>
  <si>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</si>
  <si>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</si>
  <si>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</si>
  <si>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</si>
  <si>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</si>
  <si>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</si>
  <si>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</si>
  <si>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</si>
  <si>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</si>
  <si>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</si>
  <si>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</si>
  <si>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</si>
  <si>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</si>
  <si>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</si>
  <si>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</si>
  <si>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</si>
  <si>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</si>
  <si>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</si>
  <si>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</si>
  <si>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</si>
  <si>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</si>
  <si>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</si>
  <si>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</si>
  <si>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</si>
  <si>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</si>
  <si>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</si>
  <si>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</si>
  <si>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</si>
  <si>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</si>
  <si>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</si>
  <si>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</si>
  <si>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</si>
  <si>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</si>
  <si>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</si>
  <si>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</si>
  <si>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</si>
  <si>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</si>
  <si>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</si>
  <si>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</si>
  <si>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</si>
  <si>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</si>
  <si>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</si>
  <si>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</si>
  <si>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</si>
  <si>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</si>
  <si>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</si>
  <si>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</si>
  <si>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</si>
  <si>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</si>
  <si>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</si>
  <si>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</si>
  <si>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</si>
  <si>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</si>
  <si>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</si>
  <si>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</si>
  <si>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</si>
  <si>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</si>
  <si>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</si>
  <si>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</si>
  <si>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</si>
  <si>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</si>
  <si>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</si>
  <si>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</si>
  <si>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</si>
  <si>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</si>
  <si>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</si>
  <si>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</si>
  <si>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</si>
  <si>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</si>
  <si>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</si>
  <si>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</si>
  <si>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</si>
  <si>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</si>
  <si>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</si>
  <si>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</si>
  <si>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</si>
  <si>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</si>
  <si>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</si>
  <si>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</si>
  <si>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</si>
  <si>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</si>
  <si>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</si>
  <si>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</si>
  <si>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</si>
  <si>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</si>
  <si>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</si>
  <si>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</si>
  <si>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</si>
  <si>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</si>
  <si>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</si>
  <si>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</si>
  <si>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</si>
  <si>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</si>
  <si>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</si>
  <si>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</si>
  <si>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</si>
  <si>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</si>
  <si>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</si>
  <si>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</si>
  <si>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</si>
  <si>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</si>
  <si>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</si>
  <si>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</si>
  <si>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</si>
  <si>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</si>
  <si>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</si>
  <si>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</si>
  <si>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</si>
  <si>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</si>
  <si>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</si>
  <si>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</si>
  <si>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</si>
  <si>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</si>
  <si>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</si>
  <si>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</si>
  <si>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</si>
  <si>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</si>
  <si>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</si>
  <si>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</si>
  <si>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</si>
  <si>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</si>
  <si>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</si>
  <si>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</si>
  <si>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</si>
  <si>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</si>
  <si>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</si>
  <si>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</si>
  <si>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</si>
  <si>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</si>
  <si>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</si>
  <si>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</si>
  <si>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</si>
  <si>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</si>
  <si>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</si>
  <si>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</si>
  <si>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</si>
  <si>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</si>
  <si>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</si>
  <si>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</si>
  <si>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</si>
  <si>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</si>
  <si>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</si>
  <si>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</si>
  <si>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</si>
  <si>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</si>
  <si>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</si>
  <si>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</si>
  <si>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</si>
  <si>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</si>
  <si>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</si>
  <si>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</si>
  <si>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</si>
  <si>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</si>
  <si>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</si>
  <si>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</si>
  <si>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</si>
  <si>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</si>
  <si>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</si>
  <si>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</si>
  <si>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</si>
  <si>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</si>
  <si>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</si>
  <si>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</si>
  <si>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</si>
  <si>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</si>
  <si>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</si>
  <si>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</si>
  <si>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</si>
  <si>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</si>
  <si>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</si>
  <si>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</si>
  <si>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</si>
  <si>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</si>
  <si>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</si>
  <si>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</si>
  <si>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</si>
  <si>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</si>
  <si>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</si>
  <si>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</si>
  <si>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</si>
  <si>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</si>
  <si>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</si>
  <si>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</si>
  <si>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</si>
  <si>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</si>
  <si>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</si>
  <si>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</si>
  <si>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</si>
  <si>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</si>
  <si>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</si>
  <si>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</si>
  <si>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</si>
  <si>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</si>
  <si>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</si>
  <si>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</si>
  <si>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</si>
  <si>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</si>
  <si>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</si>
  <si>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</si>
  <si>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</si>
  <si>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</si>
  <si>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</si>
  <si>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</si>
  <si>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</si>
  <si>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</si>
  <si>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</si>
  <si>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</si>
  <si>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</si>
  <si>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</si>
  <si>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</si>
  <si>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</si>
  <si>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</si>
  <si>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</si>
  <si>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</si>
  <si>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</si>
  <si>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</si>
  <si>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</si>
  <si>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</si>
  <si>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</si>
  <si>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</si>
  <si>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</si>
  <si>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</si>
  <si>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</si>
  <si>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</si>
  <si>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</si>
  <si>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</si>
  <si>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</si>
  <si>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</si>
  <si>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</si>
  <si>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</si>
  <si>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</si>
  <si>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</si>
  <si>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</si>
  <si>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</si>
  <si>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</si>
  <si>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</si>
  <si>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</si>
  <si>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</si>
  <si>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</si>
  <si>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</si>
  <si>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</si>
  <si>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</si>
  <si>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</si>
  <si>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</si>
  <si>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</si>
  <si>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</si>
  <si>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</si>
  <si>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</si>
  <si>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</si>
  <si>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</si>
  <si>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</si>
  <si>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</si>
  <si>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</si>
  <si>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</si>
  <si>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</si>
  <si>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</si>
  <si>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</si>
  <si>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</si>
  <si>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</si>
  <si>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</si>
  <si>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</si>
  <si>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</si>
  <si>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</si>
  <si>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</si>
  <si>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</si>
  <si>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</si>
  <si>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</si>
  <si>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</si>
  <si>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</si>
  <si>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</si>
  <si>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</si>
  <si>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</si>
  <si>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</si>
  <si>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</si>
  <si>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</si>
  <si>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</si>
  <si>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</si>
  <si>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</si>
  <si>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</si>
  <si>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</si>
  <si>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</si>
  <si>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</si>
  <si>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</si>
  <si>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</si>
  <si>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</si>
  <si>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</si>
  <si>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</si>
  <si>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</si>
  <si>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</si>
  <si>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</si>
  <si>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</si>
  <si>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</si>
  <si>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</si>
  <si>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</si>
  <si>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</si>
  <si>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</si>
  <si>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</si>
  <si>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</si>
  <si>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</si>
  <si>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</si>
  <si>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</si>
  <si>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</si>
  <si>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</si>
  <si>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</si>
  <si>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</si>
  <si>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</si>
  <si>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</si>
  <si>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</si>
  <si>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</si>
  <si>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</si>
  <si>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</si>
  <si>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</si>
  <si>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</si>
  <si>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</si>
  <si>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</si>
  <si>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</si>
  <si>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</si>
  <si>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</si>
  <si>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</si>
  <si>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</si>
  <si>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</si>
  <si>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</si>
  <si>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</si>
  <si>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</si>
  <si>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</si>
  <si>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</si>
  <si>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</si>
  <si>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</si>
  <si>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</si>
  <si>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</si>
  <si>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</si>
  <si>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</si>
  <si>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</si>
  <si>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</si>
  <si>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</si>
  <si>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</si>
  <si>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</si>
  <si>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</si>
  <si>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</si>
  <si>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</si>
  <si>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</si>
  <si>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</si>
  <si>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</si>
  <si>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</si>
  <si>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</si>
  <si>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</si>
  <si>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</si>
  <si>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</si>
  <si>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</si>
  <si>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</si>
  <si>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</si>
  <si>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</si>
  <si>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</si>
  <si>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</si>
  <si>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</si>
  <si>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</si>
  <si>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</si>
  <si>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</si>
  <si>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</si>
  <si>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</si>
  <si>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</si>
  <si>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</si>
  <si>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</si>
  <si>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</si>
  <si>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</si>
  <si>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</si>
  <si>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</si>
  <si>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</si>
  <si>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</si>
  <si>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</si>
  <si>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</si>
  <si>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</si>
  <si>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</si>
  <si>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</si>
  <si>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</si>
  <si>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</si>
  <si>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</si>
  <si>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</si>
  <si>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</si>
  <si>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</si>
  <si>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</si>
  <si>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</si>
  <si>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</si>
  <si>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</si>
  <si>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</si>
  <si>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</si>
  <si>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</si>
  <si>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</si>
  <si>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</si>
  <si>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</si>
  <si>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</si>
  <si>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</si>
  <si>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</si>
  <si>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</si>
  <si>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</si>
  <si>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</si>
  <si>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</si>
  <si>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</si>
  <si>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</si>
  <si>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</si>
  <si>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</si>
  <si>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</si>
  <si>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</si>
  <si>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</si>
  <si>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</si>
  <si>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</si>
  <si>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</si>
  <si>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</si>
  <si>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</si>
  <si>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</si>
  <si>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</si>
  <si>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</si>
  <si>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</si>
  <si>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</si>
  <si>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</si>
  <si>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</si>
  <si>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</si>
  <si>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</si>
  <si>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</si>
  <si>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</si>
  <si>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</si>
  <si>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</si>
  <si>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</si>
  <si>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</si>
  <si>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</si>
  <si>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</si>
  <si>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</si>
  <si>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</si>
  <si>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</si>
  <si>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</si>
  <si>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</si>
  <si>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</si>
  <si>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</si>
  <si>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</si>
  <si>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</si>
  <si>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</si>
  <si>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</si>
  <si>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</si>
  <si>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</si>
  <si>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</si>
  <si>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</si>
  <si>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</si>
  <si>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</si>
  <si>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</si>
  <si>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</si>
  <si>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</si>
  <si>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</si>
  <si>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</si>
  <si>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</si>
  <si>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</si>
  <si>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</si>
  <si>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</si>
  <si>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</si>
  <si>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</si>
  <si>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</si>
  <si>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</si>
  <si>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</si>
  <si>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</si>
  <si>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</si>
  <si>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</si>
  <si>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</si>
  <si>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</si>
  <si>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</si>
  <si>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</si>
  <si>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</si>
  <si>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</si>
  <si>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</si>
  <si>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</si>
  <si>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</si>
  <si>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</si>
  <si>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</si>
  <si>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</si>
  <si>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</si>
  <si>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</si>
  <si>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</si>
  <si>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</si>
  <si>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</si>
  <si>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</si>
  <si>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</si>
  <si>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</si>
  <si>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</si>
  <si>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</si>
  <si>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</si>
  <si>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</si>
  <si>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</si>
  <si>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</si>
  <si>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</si>
  <si>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</si>
  <si>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</si>
  <si>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</si>
  <si>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</si>
  <si>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</si>
  <si>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</si>
  <si>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</si>
  <si>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</si>
  <si>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</si>
  <si>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</si>
  <si>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</si>
  <si>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</si>
  <si>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</si>
  <si>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</si>
  <si>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</si>
  <si>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</si>
  <si>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</si>
  <si>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</si>
  <si>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</si>
  <si>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</si>
  <si>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</si>
  <si>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</si>
  <si>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</si>
  <si>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</si>
  <si>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</si>
  <si>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</si>
  <si>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</si>
  <si>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</si>
  <si>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</si>
  <si>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</si>
  <si>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</si>
  <si>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</si>
  <si>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</si>
  <si>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</si>
  <si>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</si>
  <si>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</si>
  <si>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</si>
  <si>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</si>
  <si>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</si>
  <si>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</si>
  <si>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</si>
  <si>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</si>
  <si>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</si>
  <si>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</si>
  <si>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</si>
  <si>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</si>
  <si>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</si>
  <si>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</si>
  <si>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</si>
  <si>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</si>
  <si>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</si>
  <si>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</si>
  <si>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</si>
  <si>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</si>
  <si>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</si>
  <si>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</si>
  <si>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</si>
  <si>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</si>
  <si>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</si>
  <si>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</si>
  <si>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</si>
  <si>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</si>
  <si>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</si>
  <si>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</si>
  <si>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</si>
  <si>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</si>
  <si>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</si>
  <si>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</si>
  <si>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</si>
  <si>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</si>
  <si>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</si>
  <si>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</si>
  <si>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</si>
  <si>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</si>
  <si>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</si>
  <si>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</si>
  <si>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</si>
  <si>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</si>
  <si>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</si>
  <si>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</si>
  <si>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</si>
  <si>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</si>
  <si>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</si>
  <si>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</si>
  <si>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</si>
  <si>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</si>
  <si>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</si>
  <si>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</si>
  <si>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</si>
  <si>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</si>
  <si>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</si>
  <si>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</si>
  <si>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</si>
  <si>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</si>
  <si>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</si>
  <si>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</si>
  <si>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</si>
  <si>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</si>
  <si>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</si>
  <si>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</si>
  <si>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</si>
  <si>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</si>
  <si>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</si>
  <si>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</si>
  <si>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</si>
  <si>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</si>
  <si>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</si>
  <si>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</si>
  <si>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</si>
  <si>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</si>
  <si>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</si>
  <si>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</si>
  <si>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</si>
  <si>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</si>
  <si>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</si>
  <si>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</si>
  <si>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</si>
  <si>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</si>
  <si>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</si>
  <si>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</si>
  <si>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</si>
  <si>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</si>
  <si>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</si>
  <si>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</si>
  <si>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</si>
  <si>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</si>
  <si>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</si>
  <si>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</si>
  <si>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</si>
  <si>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</si>
  <si>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</si>
  <si>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</si>
  <si>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</si>
  <si>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</si>
  <si>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</si>
  <si>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</si>
  <si>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</si>
  <si>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</si>
  <si>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</si>
  <si>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</si>
  <si>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</si>
  <si>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</si>
  <si>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</si>
  <si>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</si>
  <si>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</si>
  <si>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</si>
  <si>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</si>
  <si>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</si>
  <si>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</si>
  <si>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</si>
  <si>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</si>
  <si>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</si>
  <si>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</si>
  <si>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</si>
  <si>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</si>
  <si>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</si>
  <si>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</si>
  <si>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</si>
  <si>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</si>
  <si>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</si>
  <si>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</si>
  <si>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</si>
  <si>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</si>
  <si>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</si>
  <si>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</si>
  <si>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</si>
  <si>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</si>
  <si>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</si>
  <si>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</si>
  <si>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</si>
  <si>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</si>
  <si>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</si>
  <si>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</si>
  <si>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</si>
  <si>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</si>
  <si>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</si>
  <si>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</si>
  <si>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</si>
  <si>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</si>
  <si>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</si>
  <si>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</si>
  <si>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</si>
  <si>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</si>
  <si>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</si>
  <si>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</si>
  <si>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</si>
  <si>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</si>
  <si>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</si>
  <si>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</si>
  <si>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</si>
  <si>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</si>
  <si>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</si>
  <si>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</si>
  <si>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</si>
  <si>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</si>
  <si>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</si>
  <si>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</si>
  <si>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</si>
  <si>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</si>
  <si>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</si>
  <si>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</si>
  <si>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</si>
  <si>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</si>
  <si>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</si>
  <si>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</si>
  <si>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</si>
  <si>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</si>
  <si>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</si>
  <si>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</si>
  <si>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</si>
  <si>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</si>
  <si>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</si>
  <si>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</si>
  <si>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</si>
  <si>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</si>
  <si>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</si>
  <si>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</si>
  <si>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</si>
  <si>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</si>
  <si>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</si>
  <si>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</si>
  <si>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</si>
  <si>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</si>
  <si>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</si>
  <si>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</si>
  <si>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</si>
  <si>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</si>
  <si>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</si>
  <si>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</si>
  <si>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</si>
  <si>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</si>
  <si>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</si>
  <si>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</si>
  <si>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</si>
  <si>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</si>
  <si>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</si>
  <si>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</si>
  <si>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</si>
  <si>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</si>
  <si>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</si>
  <si>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</si>
  <si>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</si>
  <si>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</si>
  <si>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</si>
  <si>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</si>
  <si>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</si>
  <si>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</si>
  <si>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</si>
  <si>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</si>
  <si>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</si>
  <si>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</si>
  <si>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</si>
  <si>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</si>
  <si>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</si>
  <si>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</si>
  <si>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</si>
  <si>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</si>
  <si>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</si>
  <si>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</si>
  <si>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</si>
  <si>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</si>
  <si>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</si>
  <si>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</si>
  <si>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</si>
  <si>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</si>
  <si>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</si>
  <si>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</si>
  <si>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</si>
  <si>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</si>
  <si>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</si>
  <si>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</si>
  <si>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</si>
  <si>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</si>
  <si>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</si>
  <si>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</si>
  <si>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</si>
  <si>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</si>
  <si>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</si>
  <si>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</si>
  <si>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</si>
  <si>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</si>
  <si>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</si>
  <si>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</si>
  <si>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</si>
  <si>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</si>
  <si>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</si>
  <si>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</si>
  <si>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</si>
  <si>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</si>
  <si>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</si>
  <si>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</si>
  <si>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</si>
  <si>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</si>
  <si>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</si>
  <si>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</si>
  <si>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</si>
  <si>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</si>
  <si>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</si>
  <si>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</si>
  <si>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</si>
  <si>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</si>
  <si>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</si>
  <si>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</si>
  <si>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</si>
  <si>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</si>
  <si>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</si>
  <si>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</si>
  <si>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</si>
  <si>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</si>
  <si>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</si>
  <si>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</si>
  <si>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</si>
  <si>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</si>
  <si>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</si>
  <si>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</si>
  <si>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</si>
  <si>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</si>
  <si>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</si>
  <si>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</si>
  <si>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</si>
  <si>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</si>
  <si>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</si>
  <si>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</si>
  <si>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</si>
  <si>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</si>
  <si>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</si>
  <si>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</si>
  <si>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</si>
  <si>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</si>
  <si>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</si>
  <si>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</si>
  <si>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</si>
  <si>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</si>
  <si>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</si>
  <si>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</si>
  <si>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</si>
  <si>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</si>
  <si>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</si>
  <si>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</si>
  <si>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</si>
  <si>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</si>
  <si>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</si>
  <si>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</si>
  <si>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</si>
  <si>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</si>
  <si>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</si>
  <si>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</si>
  <si>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</si>
  <si>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</si>
  <si>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</si>
  <si>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</si>
  <si>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</si>
  <si>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</si>
  <si>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</si>
  <si>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</si>
  <si>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</si>
  <si>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</si>
  <si>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</si>
  <si>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</si>
  <si>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</si>
  <si>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</si>
  <si>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</si>
  <si>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</si>
  <si>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</si>
  <si>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</si>
  <si>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</si>
  <si>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</si>
  <si>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</si>
  <si>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</si>
  <si>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</si>
  <si>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</si>
  <si>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</si>
  <si>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</si>
  <si>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</si>
  <si>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</si>
  <si>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</si>
  <si>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</si>
  <si>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</si>
  <si>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</si>
  <si>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</si>
  <si>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</si>
  <si>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</si>
  <si>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</si>
  <si>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</si>
  <si>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</si>
  <si>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</si>
  <si>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</si>
  <si>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</si>
  <si>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</si>
  <si>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</si>
  <si>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</si>
  <si>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</si>
  <si>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</si>
  <si>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</si>
  <si>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</si>
  <si>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</si>
  <si>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</si>
  <si>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</si>
  <si>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</si>
  <si>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</si>
  <si>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</si>
  <si>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</si>
  <si>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</si>
  <si>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</si>
  <si>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</si>
  <si>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</si>
  <si>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</si>
  <si>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</si>
  <si>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</si>
  <si>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</si>
  <si>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</si>
  <si>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</si>
  <si>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</si>
  <si>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</si>
  <si>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</si>
  <si>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</si>
  <si>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</si>
  <si>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</si>
  <si>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</si>
  <si>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</si>
  <si>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</si>
  <si>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</si>
  <si>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</si>
  <si>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</si>
  <si>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</si>
  <si>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</si>
  <si>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</si>
  <si>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</si>
  <si>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</si>
  <si>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</si>
  <si>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</si>
  <si>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</si>
  <si>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</si>
  <si>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</si>
  <si>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</si>
  <si>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</si>
  <si>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</si>
  <si>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</si>
  <si>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</si>
  <si>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</si>
  <si>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</si>
  <si>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</si>
  <si>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</si>
  <si>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</si>
  <si>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</si>
  <si>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</si>
  <si>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</si>
  <si>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</si>
  <si>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</si>
  <si>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</si>
  <si>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</si>
  <si>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</si>
  <si>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</si>
  <si>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</si>
  <si>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</si>
  <si>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</si>
  <si>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</si>
  <si>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</si>
  <si>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</si>
  <si>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</si>
  <si>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</si>
  <si>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</si>
  <si>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</si>
  <si>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</si>
  <si>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</si>
  <si>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</si>
  <si>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</si>
  <si>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</si>
  <si>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</si>
  <si>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</si>
  <si>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</si>
  <si>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</si>
  <si>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</si>
  <si>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</si>
  <si>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</si>
  <si>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</si>
  <si>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</si>
  <si>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</si>
  <si>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</si>
  <si>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</si>
  <si>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</si>
  <si>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</si>
  <si>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</si>
  <si>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</si>
  <si>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</si>
  <si>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</si>
  <si>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</si>
  <si>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</si>
  <si>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</si>
  <si>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</si>
  <si>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</si>
  <si>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</si>
  <si>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</si>
  <si>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</si>
  <si>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</si>
  <si>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</si>
  <si>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</si>
  <si>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</si>
  <si>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</si>
  <si>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</si>
  <si>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</si>
  <si>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</si>
  <si>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</si>
  <si>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</si>
  <si>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</si>
  <si>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</si>
  <si>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</si>
  <si>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</si>
  <si>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</si>
  <si>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</si>
  <si>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</si>
  <si>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</si>
  <si>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</si>
  <si>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</si>
  <si>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</si>
  <si>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</si>
  <si>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</si>
  <si>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</si>
  <si>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</si>
  <si>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</si>
  <si>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</si>
  <si>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</si>
  <si>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</si>
  <si>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</si>
  <si>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</si>
  <si>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</si>
  <si>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</si>
  <si>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</si>
  <si>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</si>
  <si>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</si>
  <si>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</si>
  <si>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</si>
  <si>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</si>
  <si>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</si>
  <si>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</si>
  <si>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</si>
  <si>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</si>
  <si>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</si>
  <si>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</si>
  <si>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</si>
  <si>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</si>
  <si>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</si>
  <si>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</si>
  <si>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</si>
  <si>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</si>
  <si>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</si>
  <si>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</si>
  <si>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</si>
  <si>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</si>
  <si>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</si>
  <si>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</si>
  <si>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</si>
  <si>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</si>
  <si>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</si>
  <si>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</si>
  <si>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</si>
  <si>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</si>
  <si>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</si>
  <si>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</si>
  <si>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</si>
  <si>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</si>
  <si>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</si>
  <si>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</si>
  <si>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</si>
  <si>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</si>
  <si>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</si>
  <si>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</si>
  <si>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</si>
  <si>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</si>
  <si>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</si>
  <si>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</si>
  <si>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</si>
  <si>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</si>
  <si>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</si>
  <si>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</si>
  <si>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</si>
  <si>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</si>
  <si>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</si>
  <si>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</si>
  <si>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</si>
  <si>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</si>
  <si>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</si>
  <si>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</si>
  <si>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</si>
  <si>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</si>
  <si>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</si>
  <si>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</si>
  <si>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</si>
  <si>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</si>
  <si>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</si>
  <si>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</si>
  <si>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</si>
  <si>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</si>
  <si>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</si>
  <si>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</si>
  <si>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</si>
  <si>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</si>
  <si>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</si>
  <si>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</si>
  <si>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</si>
  <si>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</si>
  <si>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</si>
  <si>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</si>
  <si>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</si>
  <si>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</si>
  <si>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</si>
  <si>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</si>
  <si>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</si>
  <si>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</si>
  <si>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</si>
  <si>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</si>
  <si>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</si>
  <si>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</si>
  <si>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</si>
  <si>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</si>
  <si>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</si>
  <si>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</si>
  <si>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</si>
  <si>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</si>
  <si>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</si>
  <si>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</si>
  <si>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</si>
  <si>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</si>
  <si>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</si>
  <si>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</si>
  <si>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</si>
  <si>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</si>
  <si>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</si>
  <si>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</si>
  <si>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</si>
  <si>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</si>
  <si>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</si>
  <si>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</si>
  <si>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</si>
  <si>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</si>
  <si>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</si>
  <si>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</si>
  <si>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</si>
  <si>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</si>
  <si>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</si>
  <si>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</si>
  <si>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</si>
  <si>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</si>
  <si>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</si>
  <si>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</si>
  <si>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</si>
  <si>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</si>
  <si>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</si>
  <si>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</si>
  <si>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</si>
  <si>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</si>
  <si>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</si>
  <si>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</si>
  <si>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</si>
  <si>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</si>
  <si>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</si>
  <si>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</si>
  <si>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</si>
  <si>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</si>
  <si>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</si>
  <si>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</si>
  <si>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</si>
  <si>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</si>
  <si>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</si>
  <si>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</si>
  <si>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</si>
  <si>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</si>
  <si>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</si>
  <si>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</si>
  <si>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</si>
  <si>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</si>
  <si>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</si>
  <si>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</si>
  <si>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</si>
  <si>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</si>
  <si>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</si>
  <si>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</si>
  <si>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</si>
  <si>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</si>
  <si>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</si>
  <si>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</si>
  <si>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</si>
  <si>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</si>
  <si>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</si>
  <si>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</si>
  <si>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</si>
  <si>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</si>
  <si>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</si>
  <si>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</si>
  <si>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</si>
  <si>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</si>
  <si>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</si>
  <si>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</si>
  <si>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</si>
  <si>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</si>
  <si>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</si>
  <si>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</si>
  <si>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</si>
  <si>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</si>
  <si>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</si>
  <si>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</si>
  <si>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</si>
  <si>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</si>
  <si>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</si>
  <si>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</si>
  <si>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</si>
  <si>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</si>
  <si>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</si>
  <si>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</si>
  <si>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</si>
  <si>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</si>
  <si>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</si>
  <si>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</si>
  <si>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</si>
  <si>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</si>
  <si>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</si>
  <si>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</si>
  <si>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</si>
  <si>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</si>
  <si>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</si>
  <si>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</si>
  <si>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</si>
  <si>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</si>
  <si>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</si>
  <si>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</si>
  <si>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</si>
  <si>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</si>
  <si>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</si>
  <si>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</si>
  <si>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</si>
  <si>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</si>
  <si>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</si>
  <si>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</si>
  <si>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</si>
  <si>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</si>
  <si>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</si>
  <si>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</si>
  <si>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</si>
  <si>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</si>
  <si>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</si>
  <si>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</si>
  <si>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</si>
  <si>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</si>
  <si>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</si>
  <si>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</si>
  <si>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</si>
  <si>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</si>
  <si>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</si>
  <si>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</si>
  <si>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</si>
  <si>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</si>
  <si>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</si>
  <si>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</si>
  <si>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</si>
  <si>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</si>
  <si>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</si>
  <si>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</si>
  <si>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</si>
  <si>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</si>
  <si>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</si>
  <si>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</si>
  <si>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</si>
  <si>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</si>
  <si>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</si>
  <si>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</si>
  <si>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</si>
  <si>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</si>
  <si>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</si>
  <si>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</si>
  <si>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</si>
  <si>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</si>
  <si>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</si>
  <si>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</si>
  <si>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</si>
  <si>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</si>
  <si>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</si>
  <si>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</si>
  <si>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</si>
  <si>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</si>
  <si>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</si>
  <si>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</si>
  <si>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</si>
  <si>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</si>
  <si>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</si>
  <si>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</si>
  <si>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</si>
  <si>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</si>
  <si>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</si>
  <si>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</si>
  <si>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</si>
  <si>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</si>
  <si>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</si>
  <si>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</si>
  <si>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</si>
  <si>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</si>
  <si>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</si>
  <si>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</si>
  <si>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</si>
  <si>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</si>
  <si>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</si>
  <si>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</si>
  <si>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</si>
  <si>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</si>
  <si>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</si>
  <si>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</si>
  <si>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</si>
  <si>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</si>
  <si>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</si>
  <si>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</si>
  <si>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</si>
  <si>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</si>
  <si>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</si>
  <si>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</si>
  <si>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</si>
  <si>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</si>
  <si>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</si>
  <si>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</si>
  <si>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</si>
  <si>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</si>
  <si>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</si>
  <si>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</si>
  <si>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</si>
  <si>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</si>
  <si>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</si>
  <si>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</si>
  <si>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</si>
  <si>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</si>
  <si>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</si>
  <si>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</si>
  <si>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</si>
  <si>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</si>
  <si>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</si>
  <si>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</si>
  <si>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</si>
  <si>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</si>
  <si>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</si>
  <si>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</si>
  <si>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</si>
  <si>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</si>
  <si>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</si>
  <si>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</si>
  <si>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</si>
  <si>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</si>
  <si>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</si>
  <si>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</si>
  <si>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</si>
  <si>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</si>
  <si>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</si>
  <si>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</si>
  <si>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</si>
  <si>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</si>
  <si>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</si>
  <si>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</si>
  <si>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</si>
  <si>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</si>
  <si>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</si>
  <si>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</si>
  <si>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</si>
  <si>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</si>
  <si>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</si>
  <si>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</si>
  <si>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</si>
  <si>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</si>
  <si>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</si>
  <si>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</si>
  <si>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</si>
  <si>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</si>
  <si>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</si>
  <si>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</si>
  <si>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</si>
  <si>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</si>
  <si>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</si>
  <si>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</si>
  <si>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</si>
  <si>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</si>
  <si>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</si>
  <si>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</si>
  <si>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</si>
  <si>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</si>
  <si>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</si>
  <si>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</si>
  <si>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</si>
  <si>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</si>
  <si>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</si>
  <si>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</si>
  <si>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</si>
  <si>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</si>
  <si>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</si>
  <si>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</si>
  <si>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</si>
  <si>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</si>
  <si>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</si>
  <si>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</si>
  <si>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</si>
  <si>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</si>
  <si>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</si>
  <si>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</si>
  <si>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</si>
  <si>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</si>
  <si>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</si>
  <si>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</si>
  <si>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</si>
  <si>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</si>
  <si>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</si>
  <si>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</si>
  <si>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</si>
  <si>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</si>
  <si>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</si>
  <si>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</si>
  <si>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</si>
  <si>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</si>
  <si>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</si>
  <si>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</si>
  <si>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</si>
  <si>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</si>
  <si>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</si>
  <si>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</si>
  <si>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</si>
  <si>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</si>
  <si>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</si>
  <si>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</si>
  <si>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</si>
  <si>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</si>
  <si>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</si>
  <si>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</si>
  <si>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</si>
  <si>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</si>
  <si>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</si>
  <si>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</si>
  <si>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</si>
  <si>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</si>
  <si>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</si>
  <si>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</si>
  <si>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</si>
  <si>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</si>
  <si>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</si>
  <si>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</si>
  <si>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</si>
  <si>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</si>
  <si>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</si>
  <si>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</si>
  <si>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</si>
  <si>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</si>
  <si>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</si>
  <si>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</si>
  <si>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</si>
  <si>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</si>
  <si>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</si>
  <si>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</si>
  <si>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</si>
  <si>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</si>
  <si>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</si>
  <si>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</si>
  <si>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</si>
  <si>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</si>
  <si>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</si>
  <si>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</si>
  <si>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</si>
  <si>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</si>
  <si>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</si>
  <si>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</si>
  <si>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</si>
  <si>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</si>
  <si>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</si>
  <si>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</si>
  <si>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</si>
  <si>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</si>
  <si>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</si>
  <si>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</si>
  <si>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</si>
  <si>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</si>
  <si>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</si>
  <si>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</si>
  <si>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</si>
  <si>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</si>
  <si>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</si>
  <si>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</si>
  <si>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</si>
  <si>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</si>
  <si>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</si>
  <si>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</si>
  <si>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</si>
  <si>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</si>
  <si>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</si>
  <si>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</si>
  <si>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</si>
  <si>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</si>
  <si>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</si>
  <si>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</si>
  <si>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</si>
  <si>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</si>
  <si>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</si>
  <si>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</si>
  <si>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</si>
  <si>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</si>
  <si>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</si>
  <si>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</si>
  <si>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</si>
  <si>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</si>
  <si>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</si>
  <si>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</si>
  <si>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</si>
  <si>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</si>
  <si>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</si>
  <si>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</si>
  <si>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</si>
  <si>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</si>
  <si>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</si>
  <si>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</si>
  <si>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</si>
  <si>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</si>
  <si>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</si>
  <si>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</si>
  <si>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</si>
  <si>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</si>
  <si>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</si>
  <si>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</si>
  <si>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</si>
  <si>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</si>
  <si>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</si>
  <si>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</si>
  <si>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</si>
  <si>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</si>
  <si>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</si>
  <si>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</si>
  <si>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</si>
  <si>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</si>
  <si>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</si>
  <si>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</si>
  <si>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</si>
  <si>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</si>
  <si>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</si>
  <si>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</si>
  <si>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</si>
  <si>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</si>
  <si>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</si>
  <si>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</si>
  <si>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</si>
  <si>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</si>
  <si>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</si>
  <si>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</si>
  <si>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</si>
  <si>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</si>
  <si>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</si>
  <si>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</si>
  <si>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</si>
  <si>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</si>
  <si>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</si>
  <si>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</si>
  <si>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</si>
  <si>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</si>
  <si>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</si>
  <si>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</si>
  <si>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</si>
  <si>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</si>
  <si>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</si>
  <si>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</si>
  <si>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</si>
  <si>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</si>
  <si>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</si>
  <si>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</si>
  <si>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</si>
  <si>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</si>
  <si>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</si>
  <si>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</si>
  <si>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</si>
  <si>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</si>
  <si>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</si>
  <si>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</si>
  <si>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</si>
  <si>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</si>
  <si>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</si>
  <si>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</si>
  <si>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</si>
  <si>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</si>
  <si>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</si>
  <si>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</si>
  <si>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</si>
  <si>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</si>
  <si>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</si>
  <si>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</si>
  <si>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</si>
  <si>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</si>
  <si>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</si>
  <si>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</si>
  <si>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</si>
  <si>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</si>
  <si>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</si>
  <si>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</si>
  <si>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</si>
  <si>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</si>
  <si>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</si>
  <si>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</si>
  <si>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</si>
  <si>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</si>
  <si>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</si>
  <si>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</si>
  <si>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</si>
  <si>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</si>
  <si>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</si>
  <si>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</si>
  <si>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</si>
  <si>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</si>
  <si>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</si>
  <si>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</si>
  <si>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</si>
  <si>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</si>
  <si>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</si>
  <si>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</si>
  <si>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</si>
  <si>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</si>
  <si>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</si>
  <si>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</si>
  <si>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</si>
  <si>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</si>
  <si>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</si>
  <si>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</si>
  <si>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</si>
  <si>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</si>
  <si>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</si>
  <si>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</si>
  <si>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</si>
  <si>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</si>
  <si>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</si>
  <si>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</si>
  <si>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</si>
  <si>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</si>
  <si>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</si>
  <si>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</si>
  <si>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</si>
  <si>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</si>
  <si>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</si>
  <si>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</si>
  <si>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</si>
  <si>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</si>
  <si>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</si>
  <si>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</si>
  <si>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</si>
  <si>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</si>
  <si>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</si>
  <si>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</si>
  <si>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</si>
  <si>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</si>
  <si>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</si>
  <si>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</si>
  <si>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</si>
  <si>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</si>
  <si>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</si>
  <si>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</si>
  <si>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</si>
  <si>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</si>
  <si>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</si>
  <si>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</si>
  <si>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</si>
  <si>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</si>
  <si>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</si>
  <si>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</si>
  <si>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</si>
  <si>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</si>
  <si>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</si>
  <si>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</si>
  <si>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</si>
  <si>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</si>
  <si>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</si>
  <si>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</si>
  <si>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</si>
  <si>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</si>
  <si>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</si>
  <si>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</si>
  <si>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</si>
  <si>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</si>
  <si>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</si>
  <si>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</si>
  <si>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</si>
  <si>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</si>
  <si>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</si>
  <si>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</si>
  <si>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</si>
  <si>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</si>
  <si>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</si>
  <si>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</si>
  <si>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</si>
  <si>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</si>
  <si>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</si>
  <si>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</si>
  <si>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</si>
  <si>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</si>
  <si>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</si>
  <si>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</si>
  <si>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</si>
  <si>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</si>
  <si>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</si>
  <si>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</si>
  <si>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</si>
  <si>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</si>
  <si>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</si>
  <si>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</si>
  <si>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</si>
  <si>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</si>
  <si>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</si>
  <si>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</si>
  <si>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</si>
  <si>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</si>
  <si>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</si>
  <si>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</si>
  <si>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</si>
  <si>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</si>
  <si>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</si>
  <si>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</si>
  <si>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</si>
  <si>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</si>
  <si>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</si>
  <si>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</si>
  <si>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</si>
  <si>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</si>
  <si>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</si>
  <si>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</si>
  <si>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</si>
  <si>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</si>
  <si>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</si>
  <si>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</si>
  <si>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</si>
  <si>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</si>
  <si>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</si>
  <si>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</si>
  <si>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</si>
  <si>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</si>
  <si>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</si>
  <si>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</si>
  <si>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</si>
  <si>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</si>
  <si>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</si>
  <si>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</si>
  <si>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</si>
  <si>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</si>
  <si>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</si>
  <si>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</si>
  <si>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</si>
  <si>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</si>
  <si>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</si>
  <si>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</si>
  <si>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</si>
  <si>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</si>
  <si>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</si>
  <si>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</si>
  <si>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</si>
  <si>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</si>
  <si>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</si>
  <si>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</si>
  <si>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</si>
  <si>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</si>
  <si>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</si>
  <si>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</si>
  <si>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</si>
  <si>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</si>
  <si>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</si>
  <si>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</si>
  <si>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</si>
  <si>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</si>
  <si>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</si>
  <si>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</si>
  <si>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</si>
  <si>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</si>
  <si>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</si>
  <si>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</si>
  <si>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</si>
  <si>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</si>
  <si>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</si>
  <si>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</si>
  <si>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</si>
  <si>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</si>
  <si>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</si>
  <si>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</si>
  <si>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</si>
  <si>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</si>
  <si>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</si>
  <si>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</si>
  <si>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</si>
  <si>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</si>
  <si>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</si>
  <si>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</si>
  <si>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</si>
  <si>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</si>
  <si>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</si>
  <si>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</si>
  <si>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</si>
  <si>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</si>
  <si>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</si>
  <si>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</si>
  <si>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</si>
  <si>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</si>
  <si>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</si>
  <si>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</si>
  <si>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</si>
  <si>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</si>
  <si>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</si>
  <si>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</si>
  <si>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</si>
  <si>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</si>
  <si>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</si>
  <si>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</si>
  <si>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</si>
  <si>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</si>
  <si>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</si>
  <si>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</si>
  <si>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</si>
  <si>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</si>
  <si>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</si>
  <si>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</si>
  <si>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</si>
  <si>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</si>
  <si>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</si>
  <si>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</si>
  <si>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</si>
  <si>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</si>
  <si>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</si>
  <si>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</si>
  <si>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</si>
  <si>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</si>
  <si>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</si>
  <si>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</si>
  <si>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</si>
  <si>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</si>
  <si>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</si>
  <si>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</si>
  <si>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</si>
  <si>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</si>
  <si>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</si>
  <si>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</si>
  <si>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</si>
  <si>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</si>
  <si>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</si>
  <si>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</si>
  <si>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</si>
  <si>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</si>
  <si>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</si>
  <si>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</si>
  <si>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</si>
  <si>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</si>
  <si>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</si>
  <si>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</si>
  <si>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</si>
  <si>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</si>
  <si>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</si>
  <si>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</si>
  <si>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</si>
  <si>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</si>
  <si>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</si>
  <si>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</si>
  <si>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</si>
  <si>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</si>
  <si>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</si>
  <si>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</si>
  <si>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</si>
  <si>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</si>
  <si>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</si>
  <si>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</si>
  <si>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</si>
  <si>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</si>
  <si>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</si>
  <si>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</si>
  <si>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</si>
  <si>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</si>
  <si>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</si>
  <si>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</si>
  <si>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</si>
  <si>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</si>
  <si>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</si>
  <si>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</si>
  <si>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</si>
  <si>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</si>
  <si>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</si>
  <si>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</si>
  <si>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</si>
  <si>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</si>
  <si>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</si>
  <si>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</si>
  <si>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</si>
  <si>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</si>
  <si>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</si>
  <si>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</si>
  <si>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</si>
  <si>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</si>
  <si>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</si>
  <si>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</si>
  <si>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</si>
  <si>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</si>
  <si>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</si>
  <si>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</si>
  <si>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</si>
  <si>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</si>
  <si>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</si>
  <si>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</si>
  <si>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</si>
  <si>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</si>
  <si>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</si>
  <si>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</si>
  <si>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</si>
  <si>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</si>
  <si>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</si>
  <si>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</si>
  <si>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</si>
  <si>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</si>
  <si>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</si>
  <si>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</si>
  <si>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</si>
  <si>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</si>
  <si>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</si>
  <si>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</si>
  <si>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</si>
  <si>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</si>
  <si>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</si>
  <si>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</si>
  <si>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</si>
  <si>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</si>
  <si>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</si>
  <si>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</si>
  <si>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</si>
  <si>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</si>
  <si>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</si>
  <si>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</si>
  <si>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</si>
  <si>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</si>
  <si>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</si>
  <si>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</si>
  <si>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</si>
  <si>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</si>
  <si>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</si>
  <si>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</si>
  <si>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</si>
  <si>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</si>
  <si>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</si>
  <si>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</si>
  <si>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</si>
  <si>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</si>
  <si>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</si>
  <si>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</si>
  <si>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</si>
  <si>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</si>
  <si>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</si>
  <si>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</si>
  <si>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</si>
  <si>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</si>
  <si>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</si>
  <si>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</si>
  <si>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</si>
  <si>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</si>
  <si>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</si>
  <si>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</si>
  <si>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</si>
  <si>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</si>
  <si>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</si>
  <si>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</si>
  <si>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</si>
  <si>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</si>
  <si>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</si>
  <si>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</si>
  <si>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</si>
  <si>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</si>
  <si>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</si>
  <si>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</si>
  <si>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</si>
  <si>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</si>
  <si>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</si>
  <si>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</si>
  <si>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</si>
  <si>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</si>
  <si>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</si>
  <si>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</si>
  <si>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</si>
  <si>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</si>
  <si>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</si>
  <si>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</si>
  <si>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</si>
  <si>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</si>
  <si>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</si>
  <si>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</si>
  <si>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</si>
  <si>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</si>
  <si>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</si>
  <si>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</si>
  <si>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</si>
  <si>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</si>
  <si>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</si>
  <si>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</si>
  <si>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</si>
  <si>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</si>
  <si>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</si>
  <si>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</si>
  <si>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</si>
  <si>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</si>
  <si>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</si>
  <si>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</si>
  <si>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</si>
  <si>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</si>
  <si>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</si>
  <si>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</si>
  <si>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</si>
  <si>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</si>
  <si>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</si>
  <si>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</si>
  <si>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</si>
  <si>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</si>
  <si>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</si>
  <si>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</si>
  <si>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</si>
  <si>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</si>
  <si>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</si>
  <si>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</si>
  <si>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</si>
  <si>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</si>
  <si>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</si>
  <si>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</si>
  <si>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</si>
  <si>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</si>
  <si>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</si>
  <si>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</si>
  <si>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</si>
  <si>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</si>
  <si>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</si>
  <si>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</si>
  <si>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</si>
  <si>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</si>
  <si>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</si>
  <si>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</si>
  <si>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</si>
  <si>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</si>
  <si>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</si>
  <si>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</si>
  <si>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</si>
  <si>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</si>
  <si>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</si>
  <si>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</si>
  <si>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</si>
  <si>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</si>
  <si>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</si>
  <si>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</si>
  <si>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</si>
  <si>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</si>
  <si>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</si>
  <si>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</si>
  <si>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</si>
  <si>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</si>
  <si>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</si>
  <si>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</si>
  <si>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</si>
  <si>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</si>
  <si>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</si>
  <si>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</si>
  <si>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</si>
  <si>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</si>
  <si>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</si>
  <si>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</si>
  <si>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</si>
  <si>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</si>
  <si>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</si>
  <si>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</si>
  <si>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</si>
  <si>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</si>
  <si>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</si>
  <si>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</si>
  <si>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</si>
  <si>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</si>
  <si>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</si>
  <si>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</si>
  <si>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</si>
  <si>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</si>
  <si>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</si>
  <si>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</si>
  <si>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</si>
  <si>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</si>
  <si>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</si>
  <si>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</si>
  <si>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</si>
  <si>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</si>
  <si>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</si>
  <si>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</si>
  <si>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</si>
  <si>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</si>
  <si>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</si>
  <si>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</si>
  <si>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</si>
  <si>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</si>
  <si>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</si>
  <si>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</si>
  <si>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</si>
  <si>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</si>
  <si>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</si>
  <si>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</si>
  <si>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</si>
  <si>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</si>
  <si>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</si>
  <si>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</si>
  <si>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</si>
  <si>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</si>
  <si>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</si>
  <si>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</si>
  <si>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</si>
  <si>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</si>
  <si>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</si>
  <si>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</si>
  <si>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</si>
  <si>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</si>
  <si>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</si>
  <si>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</si>
  <si>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</si>
  <si>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</si>
  <si>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</si>
  <si>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</si>
  <si>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</si>
  <si>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</si>
  <si>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</si>
  <si>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</si>
  <si>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</si>
  <si>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</si>
  <si>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</si>
  <si>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</si>
  <si>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</si>
  <si>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</si>
  <si>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</si>
  <si>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</si>
  <si>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</si>
  <si>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</si>
  <si>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</si>
  <si>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</si>
  <si>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</si>
  <si>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</si>
  <si>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</si>
  <si>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</si>
  <si>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</si>
  <si>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</si>
  <si>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</si>
  <si>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</si>
  <si>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</si>
  <si>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</si>
  <si>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</si>
  <si>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</si>
  <si>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</si>
  <si>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</si>
  <si>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</si>
  <si>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</si>
  <si>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</si>
  <si>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</si>
  <si>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</si>
  <si>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</si>
  <si>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</si>
  <si>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</si>
  <si>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</si>
  <si>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</si>
  <si>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</si>
  <si>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</si>
  <si>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</si>
  <si>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</si>
  <si>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</si>
  <si>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</si>
  <si>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</si>
  <si>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</si>
  <si>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</si>
  <si>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</si>
  <si>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</si>
  <si>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</si>
  <si>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</si>
  <si>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</si>
  <si>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</si>
  <si>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</si>
  <si>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</si>
  <si>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</si>
  <si>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</si>
  <si>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</si>
  <si>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</si>
  <si>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</si>
  <si>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</si>
  <si>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</si>
  <si>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</si>
  <si>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</si>
  <si>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</si>
  <si>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</si>
  <si>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</si>
  <si>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</si>
  <si>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</si>
  <si>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</si>
  <si>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</si>
  <si>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</si>
  <si>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</si>
  <si>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</si>
  <si>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</si>
  <si>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</si>
  <si>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</si>
  <si>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</si>
  <si>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</si>
  <si>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</si>
  <si>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</si>
  <si>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</si>
  <si>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</si>
  <si>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</si>
  <si>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</si>
  <si>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</si>
  <si>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</si>
  <si>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</si>
  <si>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</si>
  <si>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</si>
  <si>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</si>
  <si>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</si>
  <si>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</si>
  <si>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</si>
  <si>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</si>
  <si>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</si>
  <si>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</si>
  <si>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</si>
  <si>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</si>
  <si>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</si>
  <si>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</si>
  <si>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</si>
  <si>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</si>
  <si>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</si>
  <si>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</si>
  <si>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</si>
  <si>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</si>
  <si>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</si>
  <si>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</si>
  <si>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</si>
  <si>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</si>
  <si>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</si>
  <si>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</si>
  <si>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</si>
  <si>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</si>
  <si>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</si>
  <si>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</si>
  <si>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</si>
  <si>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</si>
  <si>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</si>
  <si>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</si>
  <si>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</si>
  <si>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</si>
  <si>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</si>
  <si>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</si>
  <si>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</si>
  <si>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</si>
  <si>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</si>
  <si>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</si>
  <si>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</si>
  <si>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</si>
  <si>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</si>
  <si>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</si>
  <si>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</si>
  <si>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</si>
  <si>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</si>
  <si>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</si>
  <si>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</si>
  <si>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</si>
  <si>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</si>
  <si>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</si>
  <si>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</si>
  <si>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</si>
  <si>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</si>
  <si>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</si>
  <si>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</si>
  <si>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</si>
  <si>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</si>
  <si>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</si>
  <si>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</si>
  <si>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</si>
  <si>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</si>
  <si>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</si>
  <si>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</si>
  <si>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</si>
  <si>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</si>
  <si>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</si>
  <si>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</si>
  <si>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</si>
  <si>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</si>
  <si>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</si>
  <si>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</si>
  <si>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</si>
  <si>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</si>
  <si>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</si>
  <si>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</si>
  <si>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</si>
  <si>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</si>
  <si>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</si>
  <si>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</si>
  <si>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</si>
  <si>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</si>
  <si>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</si>
  <si>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</si>
  <si>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</si>
  <si>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</si>
  <si>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</si>
  <si>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</si>
  <si>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</si>
  <si>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</si>
  <si>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</si>
  <si>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</si>
  <si>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</si>
  <si>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</si>
  <si>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</si>
  <si>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</si>
  <si>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</si>
  <si>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</si>
  <si>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</si>
  <si>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</si>
  <si>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</si>
  <si>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</si>
  <si>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</si>
  <si>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</si>
  <si>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</si>
  <si>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</si>
  <si>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</si>
  <si>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</si>
  <si>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</si>
  <si>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</si>
  <si>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</si>
  <si>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</si>
  <si>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</si>
  <si>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</si>
  <si>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</si>
  <si>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</si>
  <si>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</si>
  <si>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</si>
  <si>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</si>
  <si>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</si>
  <si>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</si>
  <si>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</si>
  <si>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</si>
  <si>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</si>
  <si>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</si>
  <si>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</si>
  <si>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</si>
  <si>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</si>
  <si>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</si>
  <si>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</si>
  <si>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</si>
  <si>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</si>
  <si>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</si>
  <si>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</si>
  <si>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</si>
  <si>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</si>
  <si>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</si>
  <si>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</si>
  <si>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</si>
  <si>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</si>
  <si>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</si>
  <si>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</si>
  <si>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</si>
  <si>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</si>
  <si>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</si>
  <si>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</si>
  <si>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</si>
  <si>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</si>
  <si>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</si>
  <si>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</si>
  <si>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</si>
  <si>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</si>
  <si>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</si>
  <si>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</si>
  <si>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</si>
  <si>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</si>
  <si>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</si>
  <si>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</si>
  <si>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</si>
  <si>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</si>
  <si>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</si>
  <si>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</si>
  <si>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</si>
  <si>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</si>
  <si>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</si>
  <si>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</si>
  <si>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</si>
  <si>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</si>
  <si>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</si>
  <si>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</si>
  <si>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</si>
  <si>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</si>
  <si>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</si>
  <si>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</si>
  <si>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</si>
  <si>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</si>
  <si>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</si>
  <si>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</si>
  <si>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</si>
  <si>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</si>
  <si>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</si>
  <si>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</si>
  <si>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</si>
  <si>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</si>
  <si>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</si>
  <si>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</si>
  <si>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</si>
  <si>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</si>
  <si>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</si>
  <si>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</si>
  <si>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</si>
  <si>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</si>
  <si>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</si>
  <si>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</si>
  <si>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</si>
  <si>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</si>
  <si>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</si>
  <si>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</si>
  <si>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</si>
  <si>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</si>
  <si>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</si>
  <si>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</si>
  <si>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</si>
  <si>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</si>
  <si>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</si>
  <si>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</si>
  <si>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</si>
  <si>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</si>
  <si>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</si>
  <si>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</si>
  <si>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</si>
  <si>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</si>
  <si>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</si>
  <si>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</si>
  <si>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</si>
  <si>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</si>
  <si>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</si>
  <si>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</si>
  <si>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</si>
  <si>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</si>
  <si>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</si>
  <si>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</si>
  <si>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</si>
  <si>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</si>
  <si>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</si>
  <si>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</si>
  <si>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</si>
  <si>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</si>
  <si>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</si>
  <si>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</si>
  <si>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</si>
  <si>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</si>
  <si>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</si>
  <si>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</si>
  <si>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</si>
  <si>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</si>
  <si>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</si>
  <si>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</si>
  <si>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</si>
  <si>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</si>
  <si>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</si>
  <si>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</si>
  <si>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</si>
  <si>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</si>
  <si>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</si>
  <si>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</si>
  <si>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</si>
  <si>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</si>
  <si>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</si>
  <si>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</si>
  <si>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</si>
  <si>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</si>
  <si>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</si>
  <si>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</si>
  <si>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</si>
  <si>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</si>
  <si>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</si>
  <si>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</si>
  <si>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</si>
  <si>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</si>
  <si>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</si>
  <si>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</si>
  <si>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</si>
  <si>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</si>
  <si>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</si>
  <si>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</si>
  <si>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</si>
  <si>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</si>
  <si>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</si>
  <si>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</si>
  <si>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</si>
  <si>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</si>
  <si>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</si>
  <si>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</si>
  <si>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</si>
  <si>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</si>
  <si>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</si>
  <si>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</si>
  <si>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</si>
  <si>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</si>
  <si>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</si>
  <si>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</si>
  <si>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</si>
  <si>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</si>
  <si>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</si>
  <si>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</si>
  <si>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</si>
  <si>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</si>
  <si>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</si>
  <si>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</si>
  <si>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</si>
  <si>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</si>
  <si>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</si>
  <si>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</si>
  <si>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</si>
  <si>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</si>
  <si>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</si>
  <si>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</si>
  <si>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</si>
  <si>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</si>
  <si>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</si>
  <si>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</si>
  <si>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</si>
  <si>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</si>
  <si>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</si>
  <si>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</si>
  <si>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</si>
  <si>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</si>
  <si>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</si>
  <si>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</si>
  <si>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</si>
  <si>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</si>
  <si>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</si>
  <si>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</si>
  <si>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</si>
  <si>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</si>
  <si>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</si>
  <si>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</si>
  <si>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</si>
  <si>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</si>
  <si>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</si>
  <si>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</si>
  <si>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</si>
  <si>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</si>
  <si>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</si>
  <si>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</si>
  <si>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</si>
  <si>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</si>
  <si>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</si>
  <si>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</si>
  <si>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</si>
  <si>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</si>
  <si>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</si>
  <si>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</si>
  <si>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</si>
  <si>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</si>
  <si>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</si>
  <si>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</si>
  <si>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</si>
  <si>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</si>
  <si>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</si>
  <si>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</si>
  <si>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</si>
  <si>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</si>
  <si>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</si>
  <si>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</si>
  <si>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</si>
  <si>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</si>
  <si>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</si>
  <si>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</si>
  <si>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</si>
  <si>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</si>
  <si>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</si>
  <si>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</si>
  <si>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</si>
  <si>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</si>
  <si>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</si>
  <si>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</si>
  <si>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</si>
  <si>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</si>
  <si>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</si>
  <si>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</si>
  <si>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</si>
  <si>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</si>
  <si>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</si>
  <si>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</si>
  <si>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</si>
  <si>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</si>
  <si>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</si>
  <si>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</si>
  <si>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</si>
  <si>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</si>
  <si>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</si>
  <si>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</si>
  <si>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</si>
  <si>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</si>
  <si>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</si>
  <si>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</si>
  <si>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</si>
  <si>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</si>
  <si>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</si>
  <si>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</si>
  <si>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</si>
  <si>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</si>
  <si>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</si>
  <si>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</si>
  <si>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</si>
  <si>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</si>
  <si>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</si>
  <si>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</si>
  <si>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</si>
  <si>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</si>
  <si>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</si>
  <si>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</si>
  <si>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</si>
  <si>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</si>
  <si>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</si>
  <si>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</si>
  <si>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</si>
  <si>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</si>
  <si>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</si>
  <si>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</si>
  <si>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</si>
  <si>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</si>
  <si>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</si>
  <si>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</si>
  <si>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</si>
  <si>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</si>
  <si>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</si>
  <si>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</si>
  <si>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</si>
  <si>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</si>
  <si>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</si>
  <si>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</si>
  <si>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</si>
  <si>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</si>
  <si>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</si>
  <si>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</si>
  <si>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</si>
  <si>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</si>
  <si>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</si>
  <si>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</si>
  <si>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</si>
  <si>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</si>
  <si>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</si>
  <si>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</si>
  <si>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</si>
  <si>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</si>
  <si>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</si>
  <si>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</si>
  <si>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</si>
  <si>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</si>
  <si>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</si>
  <si>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</si>
  <si>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</si>
  <si>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</si>
  <si>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</si>
  <si>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</si>
  <si>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</si>
  <si>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</si>
  <si>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</si>
  <si>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</si>
  <si>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</si>
  <si>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</si>
  <si>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</si>
  <si>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</si>
  <si>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</si>
  <si>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</si>
  <si>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</si>
  <si>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</si>
  <si>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</si>
  <si>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</si>
  <si>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</si>
  <si>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</si>
  <si>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</si>
  <si>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</si>
  <si>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</si>
  <si>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</si>
  <si>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</si>
  <si>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</si>
  <si>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</si>
  <si>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</si>
  <si>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</si>
  <si>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</si>
  <si>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</si>
  <si>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</si>
  <si>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</si>
  <si>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</si>
  <si>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</si>
  <si>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</si>
  <si>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</si>
  <si>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</si>
  <si>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</si>
  <si>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</si>
  <si>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</si>
  <si>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</si>
  <si>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</si>
  <si>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</si>
  <si>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</si>
  <si>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</si>
  <si>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</si>
  <si>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</si>
  <si>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</si>
  <si>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</si>
  <si>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</si>
  <si>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</si>
  <si>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</si>
  <si>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</si>
  <si>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</si>
  <si>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</si>
  <si>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</si>
  <si>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</si>
  <si>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</si>
  <si>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</si>
  <si>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</si>
  <si>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</si>
  <si>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</si>
  <si>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</si>
  <si>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</si>
  <si>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</si>
  <si>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</si>
  <si>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</si>
  <si>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</si>
  <si>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</si>
  <si>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</si>
  <si>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</si>
  <si>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</si>
  <si>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</si>
  <si>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</si>
  <si>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</si>
  <si>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</si>
  <si>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</si>
  <si>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</si>
  <si>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</si>
  <si>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</si>
  <si>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</si>
  <si>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</si>
  <si>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</si>
  <si>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</si>
  <si>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</si>
  <si>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</si>
  <si>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</si>
  <si>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</si>
  <si>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</si>
  <si>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</si>
  <si>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</si>
  <si>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</si>
  <si>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</si>
  <si>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</si>
  <si>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</si>
  <si>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</si>
  <si>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</si>
  <si>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</si>
  <si>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</si>
  <si>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</si>
  <si>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</si>
  <si>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</si>
  <si>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</si>
  <si>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</si>
  <si>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</si>
  <si>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</si>
  <si>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</si>
  <si>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</si>
  <si>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</si>
  <si>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</si>
  <si>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</si>
  <si>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</si>
  <si>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</si>
  <si>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</si>
  <si>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</si>
  <si>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</si>
  <si>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</si>
  <si>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</si>
  <si>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</si>
  <si>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</si>
  <si>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</si>
  <si>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</si>
  <si>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</si>
  <si>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</si>
  <si>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</si>
  <si>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</si>
  <si>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</si>
  <si>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</si>
  <si>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</si>
  <si>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</si>
  <si>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</si>
  <si>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</si>
  <si>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</si>
  <si>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</si>
  <si>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</si>
  <si>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</si>
  <si>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</si>
  <si>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</si>
  <si>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</si>
  <si>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</si>
  <si>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</si>
  <si>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</si>
  <si>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</si>
  <si>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</si>
  <si>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</si>
  <si>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</si>
  <si>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</si>
  <si>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</si>
  <si>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</si>
  <si>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</si>
  <si>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</si>
  <si>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</si>
  <si>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</si>
  <si>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</si>
  <si>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</si>
  <si>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</si>
  <si>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</si>
  <si>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</si>
  <si>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</si>
  <si>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</si>
  <si>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</si>
  <si>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</si>
  <si>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</si>
  <si>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</si>
  <si>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</si>
  <si>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</si>
  <si>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</si>
  <si>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</si>
  <si>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</si>
  <si>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</si>
  <si>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</si>
  <si>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</si>
  <si>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</si>
  <si>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</si>
  <si>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</si>
  <si>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</si>
  <si>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</si>
  <si>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</si>
  <si>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</si>
  <si>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</si>
  <si>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</si>
  <si>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</si>
  <si>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</si>
  <si>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</si>
  <si>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</si>
  <si>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</si>
  <si>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</si>
  <si>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</si>
  <si>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</si>
  <si>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</si>
  <si>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</si>
  <si>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</si>
  <si>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</si>
  <si>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</si>
  <si>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</si>
  <si>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</si>
  <si>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</si>
  <si>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</si>
  <si>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</si>
  <si>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</si>
  <si>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</si>
  <si>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</si>
  <si>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</si>
  <si>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</si>
  <si>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</si>
  <si>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</si>
  <si>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</si>
  <si>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</si>
  <si>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</si>
  <si>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</si>
  <si>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</si>
  <si>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</si>
  <si>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</si>
  <si>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</si>
  <si>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</si>
  <si>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</si>
  <si>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</si>
  <si>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</si>
  <si>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</si>
  <si>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</si>
  <si>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</si>
  <si>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</si>
  <si>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</si>
  <si>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</si>
  <si>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</si>
  <si>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</si>
  <si>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</si>
  <si>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</si>
  <si>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</si>
  <si>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</si>
  <si>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</si>
  <si>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</si>
  <si>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</si>
  <si>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</si>
  <si>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</si>
  <si>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</si>
  <si>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</si>
  <si>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</si>
  <si>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</si>
  <si>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</si>
  <si>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</si>
  <si>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</si>
  <si>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</si>
  <si>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</si>
  <si>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</si>
  <si>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</si>
  <si>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</si>
  <si>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</si>
  <si>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</si>
  <si>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</si>
  <si>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</si>
  <si>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</si>
  <si>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</si>
  <si>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</si>
  <si>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</si>
  <si>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</si>
  <si>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</si>
  <si>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</si>
  <si>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</si>
  <si>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</si>
  <si>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</si>
  <si>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</si>
  <si>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</si>
  <si>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</si>
  <si>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</si>
  <si>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</si>
  <si>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</si>
  <si>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</si>
  <si>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</si>
  <si>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</si>
  <si>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</si>
  <si>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</si>
  <si>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</si>
  <si>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</si>
  <si>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</si>
  <si>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</si>
  <si>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</si>
  <si>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</si>
  <si>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</si>
  <si>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</si>
  <si>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</si>
  <si>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</si>
  <si>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</si>
  <si>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</si>
  <si>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</si>
  <si>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</si>
  <si>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</si>
  <si>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</si>
  <si>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</si>
  <si>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</si>
  <si>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</si>
  <si>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</si>
  <si>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</si>
  <si>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</si>
  <si>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</si>
  <si>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</si>
  <si>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</si>
  <si>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</si>
  <si>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</si>
  <si>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</si>
  <si>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</si>
  <si>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</si>
  <si>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</si>
  <si>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</si>
  <si>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</si>
  <si>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</si>
  <si>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</si>
  <si>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</si>
  <si>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</si>
  <si>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</si>
  <si>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</si>
  <si>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</si>
  <si>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</si>
  <si>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</si>
  <si>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</si>
  <si>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</si>
  <si>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</si>
  <si>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</si>
  <si>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</si>
  <si>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</si>
  <si>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</si>
  <si>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</si>
  <si>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</si>
  <si>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</si>
  <si>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</si>
  <si>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</si>
  <si>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</si>
  <si>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</si>
  <si>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</si>
  <si>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</si>
  <si>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</si>
  <si>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</si>
  <si>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</si>
  <si>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</si>
  <si>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</si>
  <si>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</si>
  <si>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</si>
  <si>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</si>
  <si>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</si>
  <si>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</si>
  <si>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</si>
  <si>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</si>
  <si>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</si>
  <si>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</si>
  <si>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</si>
  <si>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</si>
  <si>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</si>
  <si>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</si>
  <si>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</si>
  <si>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</si>
  <si>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</si>
  <si>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</si>
  <si>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</si>
  <si>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</si>
  <si>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</si>
  <si>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</si>
  <si>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</si>
  <si>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</si>
  <si>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</si>
  <si>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</si>
  <si>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</si>
  <si>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</si>
  <si>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</si>
  <si>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</si>
  <si>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</si>
  <si>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</si>
  <si>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</si>
  <si>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</si>
  <si>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</si>
  <si>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</si>
  <si>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</si>
  <si>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</si>
  <si>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</si>
  <si>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</si>
  <si>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</si>
  <si>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</si>
  <si>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</si>
  <si>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</si>
  <si>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</si>
  <si>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</si>
  <si>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</si>
  <si>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</si>
  <si>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</si>
  <si>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</si>
  <si>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</si>
  <si>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</si>
  <si>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</si>
  <si>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</si>
  <si>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</si>
  <si>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</si>
  <si>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</si>
  <si>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</si>
  <si>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</si>
  <si>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</si>
  <si>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</si>
  <si>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</si>
  <si>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</si>
  <si>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</si>
  <si>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</si>
  <si>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</si>
  <si>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</si>
  <si>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</si>
  <si>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</si>
  <si>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</si>
  <si>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</si>
  <si>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</si>
  <si>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</si>
  <si>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</si>
  <si>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</si>
  <si>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</si>
  <si>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</si>
  <si>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</si>
  <si>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</si>
  <si>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</si>
  <si>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</si>
  <si>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</si>
  <si>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</si>
  <si>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</si>
  <si>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</si>
  <si>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</si>
  <si>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</si>
  <si>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</si>
  <si>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</si>
  <si>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</si>
  <si>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</si>
  <si>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</si>
  <si>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</si>
  <si>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</si>
  <si>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</si>
  <si>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</si>
  <si>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</si>
  <si>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</si>
  <si>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</si>
  <si>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</si>
  <si>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</si>
  <si>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</si>
  <si>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</si>
  <si>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</si>
  <si>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</si>
  <si>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</si>
  <si>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</si>
  <si>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</si>
  <si>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</si>
  <si>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</si>
  <si>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</si>
  <si>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</si>
  <si>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</si>
  <si>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</si>
  <si>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</si>
  <si>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</si>
  <si>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</si>
  <si>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</si>
  <si>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</si>
  <si>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</si>
  <si>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</si>
  <si>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</si>
  <si>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</si>
  <si>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</si>
  <si>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</si>
  <si>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</si>
  <si>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</si>
  <si>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</si>
  <si>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</si>
  <si>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</si>
  <si>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</si>
  <si>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</si>
  <si>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</si>
  <si>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</si>
  <si>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</si>
  <si>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</si>
  <si>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</si>
  <si>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</si>
  <si>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</si>
  <si>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</si>
  <si>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</si>
  <si>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</si>
  <si>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</si>
  <si>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</si>
  <si>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</si>
  <si>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</si>
  <si>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</si>
  <si>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</si>
  <si>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</si>
  <si>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</si>
  <si>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</si>
  <si>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</si>
  <si>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</si>
  <si>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</si>
  <si>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</si>
  <si>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</si>
  <si>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</si>
  <si>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</si>
  <si>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</si>
  <si>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</si>
  <si>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</si>
  <si>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</si>
  <si>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</si>
  <si>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</si>
  <si>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</si>
  <si>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</si>
  <si>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</si>
  <si>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</si>
  <si>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</si>
  <si>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</si>
  <si>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</si>
  <si>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</si>
  <si>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</si>
  <si>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</si>
  <si>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</si>
  <si>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</si>
  <si>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</si>
  <si>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</si>
  <si>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</si>
  <si>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</si>
  <si>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</si>
  <si>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</si>
  <si>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</si>
  <si>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</si>
  <si>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</si>
  <si>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</si>
  <si>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</si>
  <si>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</si>
  <si>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</si>
  <si>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</si>
  <si>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</si>
  <si>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</si>
  <si>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</si>
  <si>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</si>
  <si>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</si>
  <si>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</si>
  <si>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</si>
  <si>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</si>
  <si>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</si>
  <si>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</si>
  <si>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</si>
  <si>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</si>
  <si>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</si>
  <si>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</si>
  <si>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</si>
  <si>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</si>
  <si>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</si>
  <si>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</si>
  <si>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</si>
  <si>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</si>
  <si>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</si>
  <si>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</si>
  <si>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</si>
  <si>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</si>
  <si>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</si>
  <si>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</si>
  <si>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</si>
  <si>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</si>
  <si>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</si>
  <si>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</si>
  <si>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</si>
  <si>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</si>
  <si>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</si>
  <si>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</si>
  <si>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</si>
  <si>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</si>
  <si>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</si>
  <si>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</si>
  <si>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</si>
  <si>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</si>
  <si>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</si>
  <si>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</si>
  <si>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</si>
  <si>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</si>
  <si>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</si>
  <si>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</si>
  <si>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</si>
  <si>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</si>
  <si>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</si>
  <si>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</si>
  <si>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</si>
  <si>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</si>
  <si>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</si>
  <si>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</si>
  <si>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</si>
  <si>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</si>
  <si>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</si>
  <si>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</si>
  <si>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</si>
  <si>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</si>
  <si>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</si>
  <si>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</si>
  <si>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</si>
  <si>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</si>
  <si>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</si>
  <si>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</si>
  <si>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</si>
  <si>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</si>
  <si>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</si>
  <si>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</si>
  <si>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</si>
  <si>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</si>
  <si>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</si>
  <si>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</si>
  <si>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</si>
  <si>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</si>
  <si>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</si>
  <si>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</si>
  <si>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</si>
  <si>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</si>
  <si>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</si>
  <si>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</si>
  <si>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</si>
  <si>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</si>
  <si>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</si>
  <si>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</si>
  <si>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</si>
  <si>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</si>
  <si>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</si>
  <si>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</si>
  <si>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</si>
  <si>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</si>
  <si>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</si>
  <si>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</si>
  <si>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</si>
  <si>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</si>
  <si>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</si>
  <si>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</si>
  <si>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</si>
  <si>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</si>
  <si>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</si>
  <si>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</si>
  <si>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</si>
  <si>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</si>
  <si>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</si>
  <si>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</si>
  <si>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</si>
  <si>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</si>
  <si>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</si>
  <si>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</si>
  <si>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</si>
  <si>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</si>
  <si>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</si>
  <si>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</si>
  <si>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</si>
  <si>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</si>
  <si>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</si>
  <si>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</si>
  <si>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</si>
  <si>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</si>
  <si>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</si>
  <si>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</si>
  <si>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</si>
  <si>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</si>
  <si>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</si>
  <si>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</si>
  <si>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</si>
  <si>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</si>
  <si>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</si>
  <si>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</si>
  <si>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</si>
  <si>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</si>
  <si>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</si>
  <si>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</si>
  <si>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</si>
  <si>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</si>
  <si>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</si>
  <si>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</si>
  <si>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</si>
  <si>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</si>
  <si>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</si>
  <si>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</si>
  <si>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</si>
  <si>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</si>
  <si>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</si>
  <si>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</si>
  <si>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</si>
  <si>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</si>
  <si>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</si>
  <si>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</si>
  <si>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</si>
  <si>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</si>
  <si>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</si>
  <si>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</si>
  <si>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</si>
  <si>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</si>
  <si>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</si>
  <si>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</si>
  <si>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</si>
  <si>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</si>
  <si>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</si>
  <si>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</si>
  <si>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</si>
  <si>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</si>
  <si>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</si>
  <si>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</si>
  <si>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</si>
  <si>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</si>
  <si>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</si>
  <si>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</si>
  <si>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</si>
  <si>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</si>
  <si>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</si>
  <si>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</si>
  <si>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</si>
  <si>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</si>
  <si>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</si>
  <si>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</si>
  <si>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</si>
  <si>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</si>
  <si>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</si>
  <si>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</si>
  <si>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</si>
  <si>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</si>
  <si>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</si>
  <si>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</si>
  <si>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</si>
  <si>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</si>
  <si>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</si>
  <si>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</si>
  <si>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</si>
  <si>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</si>
  <si>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</si>
  <si>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</si>
  <si>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</si>
  <si>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</si>
  <si>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</si>
  <si>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</si>
  <si>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</si>
  <si>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</si>
  <si>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</si>
  <si>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</si>
  <si>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</si>
  <si>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</si>
  <si>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</si>
  <si>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</si>
  <si>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</si>
  <si>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</si>
  <si>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</si>
  <si>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</si>
  <si>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</si>
  <si>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</si>
  <si>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</si>
  <si>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</si>
  <si>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</si>
  <si>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</si>
  <si>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</si>
  <si>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</si>
  <si>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</si>
  <si>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</si>
  <si>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</si>
  <si>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</si>
  <si>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</si>
  <si>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</si>
  <si>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</si>
  <si>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</si>
  <si>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</si>
  <si>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</si>
  <si>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</si>
  <si>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</si>
  <si>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</si>
  <si>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</si>
  <si>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</si>
  <si>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</si>
  <si>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</si>
  <si>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</si>
  <si>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</si>
  <si>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</si>
  <si>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</si>
  <si>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</si>
  <si>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</si>
  <si>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</si>
  <si>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</si>
  <si>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</si>
  <si>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</si>
  <si>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</si>
  <si>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</si>
  <si>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</si>
  <si>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</si>
  <si>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</si>
  <si>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</si>
  <si>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</si>
  <si>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</si>
  <si>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</si>
  <si>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</si>
  <si>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</si>
  <si>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</si>
  <si>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</si>
  <si>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</si>
  <si>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</si>
  <si>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</si>
  <si>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</si>
  <si>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</si>
  <si>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</si>
  <si>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</si>
  <si>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</si>
  <si>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</si>
  <si>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</si>
  <si>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</si>
  <si>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</si>
  <si>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</si>
  <si>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</si>
  <si>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</si>
  <si>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</si>
  <si>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</si>
  <si>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</si>
  <si>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</si>
  <si>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</si>
  <si>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</si>
  <si>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</si>
  <si>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</si>
  <si>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</si>
  <si>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</si>
  <si>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</si>
  <si>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</si>
  <si>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</si>
  <si>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</si>
  <si>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</si>
  <si>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</si>
  <si>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</si>
  <si>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</si>
  <si>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</si>
  <si>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</si>
  <si>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</si>
  <si>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</si>
  <si>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</si>
  <si>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</si>
  <si>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</si>
  <si>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</si>
  <si>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</si>
  <si>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</si>
  <si>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</si>
  <si>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</si>
  <si>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</si>
  <si>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</si>
  <si>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</si>
  <si>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</si>
  <si>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</si>
  <si>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</si>
  <si>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</si>
  <si>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</si>
  <si>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</si>
  <si>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</si>
  <si>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</si>
  <si>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</si>
  <si>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</si>
  <si>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</si>
  <si>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</si>
  <si>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</si>
  <si>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</si>
  <si>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</si>
  <si>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</si>
  <si>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</si>
  <si>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</si>
  <si>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</si>
  <si>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</si>
  <si>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</si>
  <si>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</si>
  <si>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</si>
  <si>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</si>
  <si>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</si>
  <si>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</si>
  <si>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</si>
  <si>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</si>
  <si>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</si>
  <si>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</si>
  <si>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</si>
  <si>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</si>
  <si>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</si>
  <si>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</si>
  <si>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</si>
  <si>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</si>
  <si>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</si>
  <si>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</si>
  <si>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</si>
  <si>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</si>
  <si>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</si>
  <si>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</si>
  <si>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</si>
  <si>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</si>
  <si>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</si>
  <si>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</si>
  <si>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</si>
  <si>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</si>
  <si>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</si>
  <si>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</si>
  <si>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</si>
  <si>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</si>
  <si>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</si>
  <si>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</si>
  <si>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</si>
  <si>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</si>
  <si>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</si>
  <si>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</si>
  <si>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</si>
  <si>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</si>
  <si>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</si>
  <si>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</si>
  <si>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</si>
  <si>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</si>
  <si>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</si>
  <si>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</si>
  <si>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</si>
  <si>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</si>
  <si>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</si>
  <si>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</si>
  <si>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</si>
  <si>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</si>
  <si>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</si>
  <si>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</si>
  <si>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</si>
  <si>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</si>
  <si>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</si>
  <si>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</si>
  <si>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</si>
  <si>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</si>
  <si>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</si>
  <si>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</si>
  <si>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</si>
  <si>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</si>
  <si>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</si>
  <si>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</si>
  <si>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</si>
  <si>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</si>
  <si>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</si>
  <si>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</si>
  <si>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</si>
  <si>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</si>
  <si>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</si>
  <si>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</si>
  <si>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</si>
  <si>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</si>
  <si>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</si>
  <si>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</si>
  <si>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</si>
  <si>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</si>
  <si>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</si>
  <si>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</si>
  <si>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</si>
  <si>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</si>
  <si>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</si>
  <si>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</si>
  <si>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</si>
  <si>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</si>
  <si>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</si>
  <si>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</si>
  <si>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</si>
  <si>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</si>
  <si>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</si>
  <si>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</si>
  <si>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</si>
  <si>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</si>
  <si>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</si>
  <si>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</si>
  <si>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</si>
  <si>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</si>
  <si>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</si>
  <si>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</si>
  <si>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</si>
  <si>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</si>
  <si>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</si>
  <si>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</si>
  <si>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</si>
  <si>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</si>
  <si>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</si>
  <si>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</si>
  <si>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</si>
  <si>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</si>
  <si>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</si>
  <si>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</si>
  <si>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</si>
  <si>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</si>
  <si>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</si>
  <si>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</si>
  <si>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</si>
  <si>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</si>
  <si>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</si>
  <si>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</si>
  <si>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</si>
  <si>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</si>
  <si>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</si>
  <si>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</si>
  <si>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</si>
  <si>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</si>
  <si>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</si>
  <si>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</si>
  <si>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</si>
  <si>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</si>
  <si>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</si>
  <si>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</si>
  <si>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</si>
  <si>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</si>
  <si>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</si>
  <si>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</si>
  <si>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</si>
  <si>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</si>
  <si>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</si>
  <si>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</si>
  <si>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</si>
  <si>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</si>
  <si>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</si>
  <si>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</si>
  <si>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</si>
  <si>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</si>
  <si>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</si>
  <si>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</si>
  <si>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</si>
  <si>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</si>
  <si>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</si>
  <si>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</si>
  <si>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</si>
  <si>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</si>
  <si>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</si>
  <si>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</si>
  <si>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</si>
  <si>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</si>
  <si>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</si>
  <si>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</si>
  <si>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</si>
  <si>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</si>
  <si>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</si>
  <si>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</si>
  <si>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</si>
  <si>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</si>
  <si>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</si>
  <si>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</si>
  <si>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</si>
  <si>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</si>
  <si>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</si>
  <si>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</si>
  <si>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</si>
  <si>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</si>
  <si>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</si>
  <si>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</si>
  <si>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</si>
  <si>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</si>
  <si>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</si>
  <si>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</si>
  <si>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</si>
  <si>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</si>
  <si>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</si>
  <si>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</si>
  <si>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</si>
  <si>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</si>
  <si>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</si>
  <si>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</si>
  <si>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</si>
  <si>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</si>
  <si>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</si>
  <si>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</si>
  <si>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</si>
  <si>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</si>
  <si>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</si>
  <si>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</si>
  <si>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</si>
  <si>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</si>
  <si>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</si>
  <si>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</si>
  <si>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</si>
  <si>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</si>
  <si>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</si>
  <si>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</si>
  <si>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</si>
  <si>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</si>
  <si>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</si>
  <si>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</si>
  <si>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</si>
  <si>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</si>
  <si>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</si>
  <si>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</si>
  <si>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</si>
  <si>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</si>
  <si>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</si>
  <si>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</si>
  <si>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</si>
  <si>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</si>
  <si>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</si>
  <si>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</si>
  <si>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</si>
  <si>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</si>
  <si>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</si>
  <si>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</si>
  <si>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</si>
  <si>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</si>
  <si>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</si>
  <si>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</si>
  <si>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</si>
  <si>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</si>
  <si>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</si>
  <si>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</si>
  <si>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</si>
  <si>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</si>
  <si>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</si>
  <si>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</si>
  <si>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</si>
  <si>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</si>
  <si>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</si>
  <si>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</si>
  <si>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</si>
  <si>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</si>
  <si>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</si>
  <si>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</si>
  <si>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</si>
  <si>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</si>
  <si>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</si>
  <si>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</si>
  <si>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</si>
  <si>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</si>
  <si>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</si>
  <si>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</si>
  <si>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</si>
  <si>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</si>
  <si>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</si>
  <si>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</si>
  <si>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</si>
  <si>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</si>
  <si>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</si>
  <si>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</si>
  <si>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</si>
  <si>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</si>
  <si>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</si>
  <si>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</si>
  <si>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</si>
  <si>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</si>
  <si>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</si>
  <si>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</si>
  <si>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</si>
  <si>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</si>
  <si>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</si>
  <si>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</si>
  <si>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</si>
  <si>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</si>
  <si>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</si>
  <si>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</si>
  <si>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</si>
  <si>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</si>
  <si>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</si>
  <si>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</si>
  <si>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</si>
  <si>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</si>
  <si>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</si>
  <si>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</si>
  <si>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</si>
  <si>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</si>
  <si>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</si>
  <si>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</si>
  <si>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</si>
  <si>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</si>
  <si>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</si>
  <si>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</si>
  <si>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</si>
  <si>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</si>
  <si>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</si>
  <si>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</si>
  <si>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</si>
  <si>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</si>
  <si>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</si>
  <si>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</si>
  <si>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</si>
  <si>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</si>
  <si>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</si>
  <si>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</si>
  <si>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</si>
  <si>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</si>
  <si>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</si>
  <si>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</si>
  <si>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</si>
  <si>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</si>
  <si>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</si>
  <si>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</si>
  <si>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</si>
  <si>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</si>
  <si>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</si>
  <si>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</si>
  <si>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</si>
  <si>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</si>
  <si>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</si>
  <si>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</si>
  <si>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</si>
  <si>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</si>
  <si>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</si>
  <si>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</si>
  <si>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</si>
  <si>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</si>
  <si>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</si>
  <si>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</si>
  <si>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</si>
  <si>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</si>
  <si>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</si>
  <si>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</si>
  <si>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</si>
  <si>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</si>
  <si>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</si>
  <si>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</si>
  <si>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</si>
  <si>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</si>
  <si>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</si>
  <si>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</si>
  <si>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</si>
  <si>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</si>
  <si>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</si>
  <si>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</si>
  <si>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</si>
  <si>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</si>
  <si>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</si>
  <si>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</si>
  <si>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</si>
  <si>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</si>
  <si>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</si>
  <si>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</si>
  <si>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</si>
  <si>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</si>
  <si>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</si>
  <si>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</si>
  <si>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</si>
  <si>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</si>
  <si>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</si>
  <si>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</si>
  <si>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</si>
  <si>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</si>
  <si>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</si>
  <si>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</si>
  <si>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</si>
  <si>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</si>
  <si>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</si>
  <si>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</si>
  <si>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</si>
  <si>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</si>
  <si>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</si>
  <si>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</si>
  <si>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</si>
  <si>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</si>
  <si>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</si>
  <si>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</si>
  <si>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</si>
  <si>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</si>
  <si>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</si>
  <si>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</si>
  <si>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</si>
  <si>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</si>
  <si>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</si>
  <si>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</si>
  <si>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</si>
  <si>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</si>
  <si>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</si>
  <si>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</si>
  <si>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</si>
  <si>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</si>
  <si>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</si>
  <si>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</si>
  <si>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</si>
  <si>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</si>
  <si>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</si>
  <si>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</si>
  <si>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</si>
  <si>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</si>
  <si>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</si>
  <si>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</si>
  <si>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</si>
  <si>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</si>
  <si>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</si>
  <si>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</si>
  <si>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</si>
  <si>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</si>
  <si>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</si>
  <si>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</si>
  <si>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</si>
  <si>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</si>
  <si>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</si>
  <si>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</si>
  <si>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</si>
  <si>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</si>
  <si>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</si>
  <si>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</si>
  <si>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</si>
  <si>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</si>
  <si>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</si>
  <si>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</si>
  <si>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</si>
  <si>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</si>
  <si>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</si>
  <si>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</si>
  <si>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</si>
  <si>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</si>
  <si>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</si>
  <si>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</si>
  <si>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</si>
  <si>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</si>
  <si>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</si>
  <si>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</si>
  <si>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</si>
  <si>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</si>
  <si>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</si>
  <si>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</si>
  <si>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</si>
  <si>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</si>
  <si>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</si>
  <si>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</si>
  <si>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</si>
  <si>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</si>
  <si>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</si>
  <si>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</si>
  <si>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</si>
  <si>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</si>
  <si>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</si>
  <si>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</si>
  <si>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</si>
  <si>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</si>
  <si>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</si>
  <si>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</si>
  <si>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</si>
  <si>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</si>
  <si>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</si>
  <si>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</si>
  <si>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</si>
  <si>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</si>
  <si>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</si>
  <si>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</si>
  <si>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</si>
  <si>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</si>
  <si>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</si>
  <si>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</si>
  <si>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</si>
  <si>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</si>
  <si>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</si>
  <si>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</si>
  <si>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</si>
  <si>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</si>
  <si>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</si>
  <si>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</si>
  <si>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</si>
  <si>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</si>
  <si>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</si>
  <si>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</si>
  <si>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</si>
  <si>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</si>
  <si>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</si>
  <si>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</si>
  <si>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</si>
  <si>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</si>
  <si>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</si>
  <si>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</si>
  <si>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</si>
  <si>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</si>
  <si>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</si>
  <si>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</si>
  <si>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</si>
  <si>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</si>
  <si>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</si>
  <si>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</si>
  <si>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</si>
  <si>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</si>
  <si>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</si>
  <si>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</si>
  <si>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</si>
  <si>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</si>
  <si>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</si>
  <si>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</si>
  <si>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</si>
  <si>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</si>
  <si>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</si>
  <si>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</si>
  <si>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</si>
  <si>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</si>
  <si>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</si>
  <si>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</si>
  <si>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</si>
  <si>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</si>
  <si>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</si>
  <si>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</si>
  <si>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</si>
  <si>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</si>
  <si>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</si>
  <si>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</si>
  <si>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</si>
  <si>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</si>
  <si>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</si>
  <si>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</si>
  <si>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</si>
  <si>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</si>
  <si>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</si>
  <si>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</si>
  <si>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</si>
  <si>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</si>
  <si>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</si>
  <si>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</si>
  <si>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</si>
  <si>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</si>
  <si>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</si>
  <si>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</si>
  <si>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</si>
  <si>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</si>
  <si>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</si>
  <si>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</si>
  <si>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</si>
  <si>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</si>
  <si>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</si>
  <si>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</si>
  <si>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</si>
  <si>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</si>
  <si>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</si>
  <si>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</si>
  <si>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</si>
  <si>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</si>
  <si>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</si>
  <si>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</si>
  <si>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</si>
  <si>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</si>
  <si>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</si>
  <si>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</si>
  <si>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</si>
  <si>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</si>
  <si>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</si>
  <si>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</si>
  <si>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</si>
  <si>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</si>
  <si>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</si>
  <si>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</si>
  <si>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</si>
  <si>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</si>
  <si>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</si>
  <si>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</si>
  <si>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</si>
  <si>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</si>
  <si>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</si>
  <si>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</si>
  <si>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</si>
  <si>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</si>
  <si>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</si>
  <si>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</si>
  <si>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</si>
  <si>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</si>
  <si>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</si>
  <si>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</si>
  <si>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</si>
  <si>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</si>
  <si>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</si>
  <si>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</si>
  <si>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</si>
  <si>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</si>
  <si>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</si>
  <si>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</si>
  <si>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</si>
  <si>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</si>
  <si>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</si>
  <si>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</si>
  <si>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</si>
  <si>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</si>
  <si>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</si>
  <si>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</si>
  <si>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</si>
  <si>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</si>
  <si>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</si>
  <si>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</si>
  <si>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</si>
  <si>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</si>
  <si>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</si>
  <si>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</si>
  <si>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</si>
  <si>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</si>
  <si>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</si>
  <si>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</si>
  <si>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</si>
  <si>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</si>
  <si>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</si>
  <si>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</si>
  <si>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</si>
  <si>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</si>
  <si>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</si>
  <si>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</si>
  <si>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</si>
  <si>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</si>
  <si>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</si>
  <si>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</si>
  <si>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</si>
  <si>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</si>
  <si>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</si>
  <si>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</si>
  <si>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</si>
  <si>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</si>
  <si>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</si>
  <si>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</si>
  <si>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</si>
  <si>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</si>
  <si>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</si>
  <si>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</si>
  <si>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</si>
  <si>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</si>
  <si>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</si>
  <si>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</si>
  <si>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</si>
  <si>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</si>
  <si>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</si>
  <si>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</si>
  <si>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</si>
  <si>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</si>
  <si>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</si>
  <si>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</si>
  <si>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</si>
  <si>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</si>
  <si>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</si>
  <si>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</si>
  <si>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</si>
  <si>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</si>
  <si>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</si>
  <si>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</si>
  <si>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</si>
  <si>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</si>
  <si>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</si>
  <si>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</si>
  <si>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</si>
  <si>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</si>
  <si>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</si>
  <si>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</si>
  <si>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</si>
  <si>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</si>
  <si>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</si>
  <si>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</si>
  <si>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</si>
  <si>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</si>
  <si>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</si>
  <si>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</si>
  <si>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</si>
  <si>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</si>
  <si>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</si>
  <si>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</si>
  <si>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</si>
  <si>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</si>
  <si>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</si>
  <si>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</si>
  <si>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</si>
  <si>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</si>
  <si>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</si>
  <si>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</si>
  <si>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</si>
  <si>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</si>
  <si>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</si>
  <si>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</si>
  <si>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</si>
  <si>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</si>
  <si>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</si>
  <si>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</si>
  <si>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</si>
  <si>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</si>
  <si>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</si>
  <si>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</si>
  <si>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</si>
  <si>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</si>
  <si>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</si>
  <si>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</si>
  <si>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</si>
  <si>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</si>
  <si>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</si>
  <si>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</si>
  <si>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</si>
  <si>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</si>
  <si>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</si>
  <si>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</si>
  <si>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</si>
  <si>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</si>
  <si>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</si>
  <si>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</si>
  <si>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</si>
  <si>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</si>
  <si>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</si>
  <si>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</si>
  <si>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</si>
  <si>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</si>
  <si>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</si>
  <si>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</si>
  <si>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</si>
  <si>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</si>
  <si>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</si>
  <si>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</si>
  <si>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</si>
  <si>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</si>
  <si>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</si>
  <si>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</si>
  <si>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</si>
  <si>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</si>
  <si>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</si>
  <si>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</si>
  <si>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</si>
  <si>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</si>
  <si>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</si>
  <si>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</si>
  <si>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</si>
  <si>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</si>
  <si>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</si>
  <si>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</si>
  <si>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</si>
  <si>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</si>
  <si>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</si>
  <si>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</si>
  <si>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</si>
  <si>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</si>
  <si>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</si>
  <si>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</si>
  <si>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</si>
  <si>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</si>
  <si>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</si>
  <si>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</si>
  <si>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</si>
  <si>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</si>
  <si>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</si>
  <si>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</si>
  <si>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</si>
  <si>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</si>
  <si>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</si>
  <si>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</si>
  <si>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</si>
  <si>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</si>
  <si>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</si>
  <si>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</si>
  <si>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</si>
  <si>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</si>
  <si>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</si>
  <si>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</si>
  <si>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</si>
  <si>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</si>
  <si>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</si>
  <si>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</si>
  <si>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</si>
  <si>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</si>
  <si>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</si>
  <si>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</si>
  <si>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</si>
  <si>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</si>
  <si>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</si>
  <si>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</si>
  <si>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</si>
  <si>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</si>
  <si>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</si>
  <si>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</si>
  <si>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</si>
  <si>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</si>
  <si>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</si>
  <si>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</si>
  <si>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</si>
  <si>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</si>
  <si>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</si>
  <si>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</si>
  <si>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</si>
  <si>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</si>
  <si>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</si>
  <si>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</si>
  <si>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</si>
  <si>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</si>
  <si>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</si>
  <si>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</si>
  <si>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</si>
  <si>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</si>
  <si>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</si>
  <si>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</si>
  <si>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</si>
  <si>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</si>
  <si>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</si>
  <si>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</si>
  <si>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</si>
  <si>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</si>
  <si>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</si>
  <si>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</si>
  <si>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</si>
  <si>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</si>
  <si>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</si>
  <si>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</si>
  <si>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</si>
  <si>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</si>
  <si>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</si>
  <si>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</si>
  <si>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</si>
  <si>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</si>
  <si>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</si>
  <si>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</si>
  <si>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</si>
  <si>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</si>
  <si>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</si>
  <si>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</si>
  <si>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</si>
  <si>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</si>
  <si>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</si>
  <si>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</si>
  <si>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</si>
  <si>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</si>
  <si>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</si>
  <si>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</si>
  <si>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</si>
  <si>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</si>
  <si>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</si>
  <si>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</si>
  <si>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</si>
  <si>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</si>
  <si>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</si>
  <si>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</si>
  <si>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</si>
  <si>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</si>
  <si>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</si>
  <si>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</si>
  <si>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</si>
  <si>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</si>
  <si>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</si>
  <si>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</si>
  <si>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</si>
  <si>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</si>
  <si>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</si>
  <si>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</si>
  <si>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</si>
  <si>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</si>
  <si>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</si>
  <si>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</si>
  <si>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</si>
  <si>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</si>
  <si>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</si>
  <si>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</si>
  <si>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</si>
  <si>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</si>
  <si>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</si>
  <si>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</si>
  <si>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</si>
  <si>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</si>
  <si>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</si>
  <si>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</si>
  <si>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</si>
  <si>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</si>
  <si>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</si>
  <si>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</si>
  <si>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</si>
  <si>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</si>
  <si>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</si>
  <si>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</si>
  <si>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</si>
  <si>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</si>
  <si>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</si>
  <si>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</si>
  <si>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</si>
  <si>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</si>
  <si>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</si>
  <si>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</si>
  <si>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</si>
  <si>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</si>
  <si>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</si>
  <si>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</si>
  <si>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</si>
  <si>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</si>
  <si>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</si>
  <si>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</si>
  <si>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</si>
  <si>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</si>
  <si>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</si>
  <si>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</si>
  <si>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</si>
  <si>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</si>
  <si>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</si>
  <si>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</si>
  <si>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</si>
  <si>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</si>
  <si>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</si>
  <si>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</si>
  <si>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</si>
  <si>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</si>
  <si>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</si>
  <si>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</si>
  <si>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</si>
  <si>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</si>
  <si>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</si>
  <si>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</si>
  <si>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</si>
  <si>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</si>
  <si>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</si>
  <si>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</si>
  <si>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</si>
  <si>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</si>
  <si>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</si>
  <si>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</si>
  <si>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</si>
  <si>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</si>
  <si>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</si>
  <si>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</si>
  <si>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</si>
  <si>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</si>
  <si>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</si>
  <si>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</si>
  <si>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</si>
  <si>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</si>
  <si>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</si>
  <si>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</si>
  <si>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</si>
  <si>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</si>
  <si>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</si>
  <si>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</si>
  <si>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</si>
  <si>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</si>
  <si>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</si>
  <si>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</si>
  <si>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</si>
  <si>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</si>
  <si>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</si>
  <si>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</si>
  <si>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</si>
  <si>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</si>
  <si>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</si>
  <si>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</si>
  <si>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</si>
  <si>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</si>
  <si>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</si>
  <si>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</si>
  <si>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</si>
  <si>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</si>
  <si>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</si>
  <si>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</si>
  <si>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</si>
  <si>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</si>
  <si>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</si>
  <si>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</si>
  <si>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</si>
  <si>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</si>
  <si>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</si>
  <si>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</si>
  <si>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</si>
  <si>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</si>
  <si>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</si>
  <si>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</si>
  <si>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</si>
  <si>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</si>
  <si>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</si>
  <si>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</si>
  <si>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</si>
  <si>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</si>
  <si>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</si>
  <si>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</si>
  <si>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</si>
  <si>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</si>
  <si>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</si>
  <si>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</si>
  <si>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</si>
  <si>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</si>
  <si>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</si>
  <si>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</si>
  <si>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</si>
  <si>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</si>
  <si>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</si>
  <si>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</si>
  <si>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</si>
  <si>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</si>
  <si>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</si>
  <si>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</si>
  <si>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</si>
  <si>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</si>
  <si>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</si>
  <si>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</si>
  <si>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</si>
  <si>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</si>
  <si>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</si>
  <si>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</si>
  <si>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</si>
  <si>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</si>
  <si>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</si>
  <si>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</si>
  <si>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</si>
  <si>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</si>
  <si>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</si>
  <si>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</si>
  <si>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</si>
  <si>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</si>
  <si>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</si>
  <si>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</si>
  <si>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</si>
  <si>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</si>
  <si>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</si>
  <si>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</si>
  <si>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</si>
  <si>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</si>
  <si>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</si>
  <si>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</si>
  <si>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</si>
  <si>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</si>
  <si>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</si>
  <si>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</si>
  <si>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</si>
  <si>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</si>
  <si>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</si>
  <si>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</si>
  <si>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</si>
  <si>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</si>
  <si>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</si>
  <si>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</si>
  <si>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</si>
  <si>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</si>
  <si>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</si>
  <si>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</si>
  <si>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</si>
  <si>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</si>
  <si>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</si>
  <si>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</si>
  <si>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</si>
  <si>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</si>
  <si>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</si>
  <si>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</si>
  <si>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</si>
  <si>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</si>
  <si>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</si>
  <si>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</si>
  <si>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</si>
  <si>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</si>
  <si>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</si>
  <si>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</si>
  <si>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</si>
  <si>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</si>
  <si>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</si>
  <si>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</si>
  <si>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</si>
  <si>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</si>
  <si>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</si>
  <si>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</si>
  <si>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</si>
  <si>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</si>
  <si>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</si>
  <si>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</si>
  <si>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</si>
  <si>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</si>
  <si>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</si>
  <si>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</si>
  <si>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</si>
  <si>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</si>
  <si>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</si>
  <si>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</si>
  <si>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</si>
  <si>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</si>
  <si>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</si>
  <si>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</si>
  <si>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</si>
  <si>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</si>
  <si>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</si>
  <si>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</si>
  <si>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</si>
  <si>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</si>
  <si>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</si>
  <si>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</si>
  <si>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</si>
  <si>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</si>
  <si>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</si>
  <si>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</si>
  <si>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</si>
  <si>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</si>
  <si>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</si>
  <si>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</si>
  <si>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</si>
  <si>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</si>
  <si>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</si>
  <si>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</si>
  <si>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</si>
  <si>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</si>
  <si>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</si>
  <si>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</si>
  <si>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</si>
  <si>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</si>
  <si>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</si>
  <si>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</si>
  <si>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</si>
  <si>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</si>
  <si>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</si>
  <si>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</si>
  <si>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</si>
  <si>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</si>
  <si>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</si>
  <si>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</si>
  <si>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</si>
  <si>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</si>
  <si>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</si>
  <si>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</si>
  <si>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</si>
  <si>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</si>
  <si>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</si>
  <si>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</si>
  <si>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</si>
  <si>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</si>
  <si>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</si>
  <si>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</si>
  <si>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</si>
  <si>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</si>
  <si>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</si>
  <si>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</si>
  <si>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</si>
  <si>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</si>
  <si>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</si>
  <si>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</si>
  <si>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</si>
  <si>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</si>
  <si>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</si>
  <si>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</si>
  <si>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</si>
  <si>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</si>
  <si>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</si>
  <si>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</si>
  <si>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</si>
  <si>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</si>
  <si>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</si>
  <si>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</si>
  <si>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</si>
  <si>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</si>
  <si>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</si>
  <si>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</si>
  <si>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</si>
  <si>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</si>
  <si>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</si>
  <si>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</si>
  <si>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</si>
  <si>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</si>
  <si>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</si>
  <si>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</si>
  <si>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</si>
  <si>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</si>
  <si>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</si>
  <si>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</si>
  <si>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</si>
  <si>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</si>
  <si>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</si>
  <si>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</si>
  <si>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</si>
  <si>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</si>
  <si>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</si>
  <si>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</si>
  <si>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</si>
  <si>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</si>
  <si>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</si>
  <si>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</si>
  <si>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</si>
  <si>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</si>
  <si>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</si>
  <si>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</si>
  <si>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</si>
  <si>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</si>
  <si>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</si>
  <si>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</si>
  <si>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</si>
  <si>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</si>
  <si>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</si>
  <si>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</si>
  <si>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</si>
  <si>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</si>
  <si>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</si>
  <si>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</si>
  <si>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</si>
  <si>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</si>
  <si>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</si>
  <si>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</si>
  <si>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</si>
  <si>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</si>
  <si>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</si>
  <si>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</si>
  <si>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</si>
  <si>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</si>
  <si>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</si>
  <si>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</si>
  <si>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</si>
  <si>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</si>
  <si>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</si>
  <si>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</si>
  <si>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</si>
  <si>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</si>
  <si>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</si>
  <si>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</si>
  <si>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</si>
  <si>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</si>
  <si>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</si>
  <si>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</si>
  <si>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</si>
  <si>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</si>
  <si>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</si>
  <si>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</si>
  <si>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</si>
  <si>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</si>
  <si>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</si>
  <si>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</si>
  <si>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</si>
  <si>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</si>
  <si>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</si>
  <si>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</si>
  <si>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</si>
  <si>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</si>
  <si>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</si>
  <si>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</si>
  <si>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</si>
  <si>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</si>
  <si>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</si>
  <si>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</si>
  <si>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</si>
  <si>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</si>
  <si>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</si>
  <si>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</si>
  <si>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</si>
  <si>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</si>
  <si>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</si>
  <si>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</si>
  <si>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</si>
  <si>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</si>
  <si>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</si>
  <si>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</si>
  <si>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</si>
  <si>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</si>
  <si>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</si>
  <si>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</si>
  <si>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</si>
  <si>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</si>
  <si>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</si>
  <si>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</si>
  <si>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</si>
  <si>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</si>
  <si>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</si>
  <si>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</si>
  <si>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</si>
  <si>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</si>
  <si>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</si>
  <si>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</si>
  <si>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</si>
  <si>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</si>
  <si>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</si>
  <si>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</si>
  <si>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</si>
  <si>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</si>
  <si>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</si>
  <si>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</si>
  <si>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</si>
  <si>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</si>
  <si>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</si>
  <si>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</si>
  <si>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</si>
  <si>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</si>
  <si>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</si>
  <si>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</si>
  <si>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</si>
  <si>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</si>
  <si>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</si>
  <si>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</si>
  <si>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</si>
  <si>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</si>
  <si>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</si>
  <si>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</si>
  <si>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</si>
  <si>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</si>
  <si>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</si>
  <si>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</si>
  <si>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</si>
  <si>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</si>
  <si>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</si>
  <si>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</si>
  <si>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</si>
  <si>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</si>
  <si>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</si>
  <si>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</si>
  <si>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</si>
  <si>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</si>
  <si>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</si>
  <si>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</si>
  <si>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</si>
  <si>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</si>
  <si>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</si>
  <si>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</si>
  <si>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</si>
  <si>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</si>
  <si>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</si>
  <si>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</si>
  <si>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</si>
  <si>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</si>
  <si>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</si>
  <si>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</si>
  <si>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</si>
  <si>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</si>
  <si>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</si>
  <si>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</si>
  <si>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</si>
  <si>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</si>
  <si>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</si>
  <si>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</si>
  <si>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</si>
  <si>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</si>
  <si>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</si>
  <si>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</si>
  <si>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</si>
  <si>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</si>
  <si>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</si>
  <si>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</si>
  <si>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</si>
  <si>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</si>
  <si>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</si>
  <si>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</si>
  <si>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</si>
  <si>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</si>
  <si>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</si>
  <si>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</si>
  <si>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</si>
  <si>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</si>
  <si>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</si>
  <si>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</si>
  <si>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</si>
  <si>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</si>
  <si>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</si>
  <si>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</si>
  <si>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</si>
  <si>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</si>
  <si>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</si>
  <si>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</si>
  <si>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</si>
  <si>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</si>
  <si>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</si>
  <si>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</si>
  <si>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</si>
  <si>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</si>
  <si>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</si>
  <si>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</si>
  <si>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</si>
  <si>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</si>
  <si>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</si>
  <si>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</si>
  <si>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</si>
  <si>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</si>
  <si>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</si>
  <si>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</si>
  <si>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</si>
  <si>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</si>
  <si>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</si>
  <si>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</si>
  <si>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</si>
  <si>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</si>
  <si>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</si>
  <si>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</si>
  <si>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</si>
  <si>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</si>
  <si>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</si>
  <si>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</si>
  <si>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</si>
  <si>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</si>
  <si>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</si>
  <si>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</si>
  <si>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</si>
  <si>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</si>
  <si>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</si>
  <si>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</si>
  <si>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</si>
  <si>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</si>
  <si>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</si>
  <si>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</si>
  <si>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</si>
  <si>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</si>
  <si>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</si>
  <si>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</si>
  <si>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</si>
  <si>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</si>
  <si>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</si>
  <si>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</si>
  <si>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</si>
  <si>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</si>
  <si>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</si>
  <si>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</si>
  <si>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</si>
  <si>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</si>
  <si>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</si>
  <si>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</si>
  <si>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</si>
  <si>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</si>
  <si>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</si>
  <si>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</si>
  <si>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</si>
  <si>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</si>
  <si>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</si>
  <si>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</si>
  <si>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</si>
  <si>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</si>
  <si>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</si>
  <si>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</si>
  <si>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</si>
  <si>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</si>
  <si>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</si>
  <si>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</si>
  <si>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</si>
  <si>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</si>
  <si>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</si>
  <si>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</si>
  <si>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</si>
  <si>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</si>
  <si>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</si>
  <si>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</si>
  <si>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</si>
  <si>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</si>
  <si>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</si>
  <si>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</si>
  <si>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</si>
  <si>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</si>
  <si>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</si>
  <si>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</si>
  <si>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</si>
  <si>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</si>
  <si>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</si>
  <si>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</si>
  <si>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</si>
  <si>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</si>
  <si>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</si>
  <si>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</si>
  <si>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</si>
  <si>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</si>
  <si>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</si>
  <si>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</si>
  <si>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</si>
  <si>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</si>
  <si>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</si>
  <si>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</si>
  <si>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</si>
  <si>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</si>
  <si>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</si>
  <si>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</si>
  <si>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</si>
  <si>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</si>
  <si>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</si>
  <si>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</si>
  <si>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</si>
  <si>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</si>
  <si>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</si>
  <si>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</si>
  <si>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</si>
  <si>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</si>
  <si>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</si>
  <si>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</si>
  <si>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</si>
  <si>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</si>
  <si>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</si>
  <si>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</si>
  <si>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</si>
  <si>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</si>
  <si>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</si>
  <si>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</si>
  <si>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</si>
  <si>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</si>
  <si>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</si>
  <si>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</si>
  <si>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</si>
  <si>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</si>
  <si>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</si>
  <si>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</si>
  <si>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</si>
  <si>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</si>
  <si>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</si>
  <si>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</si>
  <si>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</si>
  <si>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</si>
  <si>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</si>
  <si>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</si>
  <si>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</si>
  <si>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</si>
  <si>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</si>
  <si>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</si>
  <si>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</si>
  <si>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</si>
  <si>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</si>
  <si>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</si>
  <si>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</si>
  <si>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</si>
  <si>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</si>
  <si>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</si>
  <si>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</si>
  <si>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</si>
  <si>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</si>
  <si>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</si>
  <si>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</si>
  <si>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</si>
  <si>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</si>
  <si>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</si>
  <si>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</si>
  <si>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</si>
  <si>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</si>
  <si>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</si>
  <si>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</si>
  <si>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</si>
  <si>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</si>
  <si>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</si>
  <si>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</si>
  <si>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</si>
  <si>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</si>
  <si>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</si>
  <si>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</si>
  <si>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</si>
  <si>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</si>
  <si>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</si>
  <si>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</si>
  <si>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</si>
  <si>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</si>
  <si>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</si>
  <si>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</si>
  <si>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</si>
  <si>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</si>
  <si>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</si>
  <si>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</si>
  <si>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</si>
  <si>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</si>
  <si>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</si>
  <si>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</si>
  <si>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</si>
  <si>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</si>
  <si>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</si>
  <si>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</si>
  <si>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</si>
  <si>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</si>
  <si>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</si>
  <si>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</si>
  <si>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</si>
  <si>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</si>
  <si>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</si>
  <si>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</si>
  <si>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</si>
  <si>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</si>
  <si>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</si>
  <si>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</si>
  <si>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</si>
  <si>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</si>
  <si>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</si>
  <si>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</si>
  <si>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</si>
  <si>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</si>
  <si>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</si>
  <si>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</si>
  <si>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</si>
  <si>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</si>
  <si>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</si>
  <si>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</si>
  <si>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</si>
  <si>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</si>
  <si>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</si>
  <si>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</si>
  <si>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</si>
  <si>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</si>
  <si>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</si>
  <si>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</si>
  <si>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</si>
  <si>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</si>
  <si>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</si>
  <si>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</si>
  <si>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</si>
  <si>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</si>
  <si>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</si>
  <si>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</si>
  <si>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</si>
  <si>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</si>
  <si>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</si>
  <si>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</si>
  <si>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</si>
  <si>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</si>
  <si>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</si>
  <si>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</si>
  <si>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</si>
  <si>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</si>
  <si>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</si>
  <si>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</si>
  <si>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</si>
  <si>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</si>
  <si>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</si>
  <si>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</si>
  <si>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</si>
  <si>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</si>
  <si>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</si>
  <si>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</si>
  <si>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</si>
  <si>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</si>
  <si>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</si>
  <si>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</si>
  <si>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</si>
  <si>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</si>
  <si>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</si>
  <si>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</si>
  <si>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</si>
  <si>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</si>
  <si>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</si>
  <si>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</si>
  <si>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</si>
  <si>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</si>
  <si>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</si>
  <si>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</si>
  <si>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</si>
  <si>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</si>
  <si>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</si>
  <si>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</si>
  <si>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</si>
  <si>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</si>
  <si>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</si>
  <si>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</si>
  <si>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</si>
  <si>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</si>
  <si>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</si>
  <si>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</si>
  <si>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</si>
  <si>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</si>
  <si>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</si>
  <si>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</si>
  <si>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</si>
  <si>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</si>
  <si>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</si>
  <si>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</si>
  <si>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</si>
  <si>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</si>
  <si>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</si>
  <si>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</si>
  <si>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</si>
  <si>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</si>
  <si>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</si>
  <si>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</si>
  <si>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</si>
  <si>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</si>
  <si>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</si>
  <si>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</si>
  <si>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</si>
  <si>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</si>
  <si>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</si>
  <si>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</si>
  <si>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</si>
  <si>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</si>
  <si>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</si>
  <si>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</si>
  <si>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</si>
  <si>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</si>
  <si>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</si>
  <si>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</si>
  <si>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</si>
  <si>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</si>
  <si>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</si>
  <si>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</si>
  <si>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</si>
  <si>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</si>
  <si>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</si>
  <si>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</si>
  <si>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</si>
  <si>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</si>
  <si>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</si>
  <si>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</si>
  <si>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</si>
  <si>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</si>
  <si>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</si>
  <si>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</si>
  <si>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</si>
  <si>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</si>
  <si>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</si>
  <si>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</si>
  <si>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</si>
  <si>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</si>
  <si>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</si>
  <si>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</si>
  <si>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</si>
  <si>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</si>
  <si>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</si>
  <si>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</si>
  <si>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</si>
  <si>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</si>
  <si>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</si>
  <si>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</si>
  <si>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</si>
  <si>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</si>
  <si>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</si>
  <si>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</si>
  <si>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</si>
  <si>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</si>
  <si>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</si>
  <si>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</si>
  <si>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</si>
  <si>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</si>
  <si>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</si>
  <si>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</si>
  <si>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</si>
  <si>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</si>
  <si>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</si>
  <si>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</si>
  <si>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</si>
  <si>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</si>
  <si>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</si>
  <si>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</si>
  <si>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</si>
  <si>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</si>
  <si>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</si>
  <si>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</si>
  <si>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</si>
  <si>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</si>
  <si>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</si>
  <si>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</si>
  <si>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</si>
  <si>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</si>
  <si>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</si>
  <si>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</si>
  <si>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</si>
  <si>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</si>
  <si>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</si>
  <si>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</si>
  <si>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</si>
  <si>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</si>
  <si>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</si>
  <si>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</si>
  <si>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</si>
  <si>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</si>
  <si>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</si>
  <si>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</si>
  <si>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</si>
  <si>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</si>
  <si>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</si>
  <si>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</si>
  <si>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</si>
  <si>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</si>
  <si>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</si>
  <si>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</si>
  <si>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</si>
  <si>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</si>
  <si>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</si>
  <si>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</si>
  <si>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</si>
  <si>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</si>
  <si>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</si>
  <si>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</si>
  <si>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</si>
  <si>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</si>
  <si>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</si>
  <si>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</si>
  <si>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</si>
  <si>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</si>
  <si>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</si>
  <si>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</si>
  <si>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</si>
  <si>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</si>
  <si>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</si>
  <si>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</si>
  <si>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</si>
  <si>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</si>
  <si>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</si>
  <si>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</si>
  <si>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</si>
  <si>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</si>
  <si>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</si>
  <si>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</si>
  <si>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</si>
  <si>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</si>
  <si>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</si>
  <si>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</si>
  <si>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</si>
  <si>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</si>
  <si>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</si>
  <si>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</si>
  <si>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</si>
  <si>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</si>
  <si>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</si>
  <si>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</si>
  <si>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</si>
  <si>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</si>
  <si>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</si>
  <si>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</si>
  <si>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</si>
  <si>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</si>
  <si>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</si>
  <si>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</si>
  <si>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</si>
  <si>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</si>
  <si>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</si>
  <si>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</si>
  <si>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</si>
  <si>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</si>
  <si>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</si>
  <si>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</si>
  <si>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</si>
  <si>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</si>
  <si>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</si>
  <si>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</si>
  <si>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</si>
  <si>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</si>
  <si>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</si>
  <si>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</si>
  <si>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</si>
  <si>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</si>
  <si>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</si>
  <si>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</si>
  <si>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</si>
  <si>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</si>
  <si>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</si>
  <si>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</si>
  <si>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</si>
  <si>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</si>
  <si>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</si>
  <si>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</si>
  <si>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</si>
  <si>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</si>
  <si>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</si>
  <si>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</si>
  <si>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</si>
  <si>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</si>
  <si>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</si>
  <si>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</si>
  <si>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</si>
  <si>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</si>
  <si>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</si>
  <si>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</si>
  <si>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</si>
  <si>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</si>
  <si>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</si>
  <si>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</si>
  <si>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</si>
  <si>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</si>
  <si>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</si>
  <si>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</si>
  <si>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</si>
  <si>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</si>
  <si>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</si>
  <si>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</si>
  <si>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</si>
  <si>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</si>
  <si>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</si>
  <si>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</si>
  <si>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</si>
  <si>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</si>
  <si>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</si>
  <si>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</si>
  <si>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</si>
  <si>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</si>
  <si>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</si>
  <si>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</si>
  <si>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</si>
  <si>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</si>
  <si>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</si>
  <si>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</si>
  <si>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</si>
  <si>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</si>
  <si>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</si>
  <si>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</si>
  <si>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</si>
  <si>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</si>
  <si>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</si>
  <si>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</si>
  <si>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</si>
  <si>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</si>
  <si>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</si>
  <si>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</si>
  <si>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</si>
  <si>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</si>
  <si>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</si>
  <si>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</si>
  <si>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</si>
  <si>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</si>
  <si>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</si>
  <si>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</si>
  <si>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</si>
  <si>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</si>
  <si>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</si>
  <si>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</si>
  <si>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</si>
  <si>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</si>
  <si>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</si>
  <si>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</si>
  <si>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</si>
  <si>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</si>
  <si>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</si>
  <si>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</si>
  <si>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</si>
  <si>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</si>
  <si>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</si>
  <si>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</si>
  <si>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</si>
  <si>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</si>
  <si>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</si>
  <si>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</si>
  <si>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</si>
  <si>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</si>
  <si>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</si>
  <si>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</si>
  <si>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</si>
  <si>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</si>
  <si>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</si>
  <si>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</si>
  <si>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</si>
  <si>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</si>
  <si>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</si>
  <si>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</si>
  <si>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</si>
  <si>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</si>
  <si>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</si>
  <si>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</si>
  <si>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</si>
  <si>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</si>
  <si>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</si>
  <si>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</si>
  <si>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</si>
  <si>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</si>
  <si>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</si>
  <si>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</si>
  <si>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</si>
  <si>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</si>
  <si>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</si>
  <si>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</si>
  <si>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</si>
  <si>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</si>
  <si>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</si>
  <si>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</si>
  <si>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</si>
  <si>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</si>
  <si>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</si>
  <si>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</si>
  <si>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</si>
  <si>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</si>
  <si>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</si>
  <si>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</si>
  <si>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</si>
  <si>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</si>
  <si>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</si>
  <si>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</si>
  <si>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</si>
  <si>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</si>
  <si>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</si>
  <si>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</si>
  <si>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</si>
  <si>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</si>
  <si>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</si>
  <si>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</si>
  <si>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</si>
  <si>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</si>
  <si>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</si>
  <si>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</si>
  <si>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</si>
  <si>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</si>
  <si>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</si>
  <si>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</si>
  <si>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</si>
  <si>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</si>
  <si>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</si>
  <si>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</si>
  <si>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</si>
  <si>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</si>
  <si>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</si>
  <si>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</si>
  <si>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</si>
  <si>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</si>
  <si>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</si>
  <si>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</si>
  <si>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</si>
  <si>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</si>
  <si>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</si>
  <si>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</si>
  <si>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</si>
  <si>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</si>
  <si>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</si>
  <si>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</si>
  <si>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</si>
  <si>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</si>
  <si>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</si>
  <si>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</si>
  <si>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</si>
  <si>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</si>
  <si>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</si>
  <si>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</si>
  <si>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</si>
  <si>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</si>
  <si>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</si>
  <si>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</si>
  <si>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</si>
  <si>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</si>
  <si>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</si>
  <si>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</si>
  <si>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</si>
  <si>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</si>
  <si>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</si>
  <si>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</si>
  <si>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</si>
  <si>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</si>
  <si>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</si>
  <si>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</si>
  <si>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</si>
  <si>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</si>
  <si>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</si>
  <si>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</si>
  <si>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</si>
  <si>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</si>
  <si>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</si>
  <si>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</si>
  <si>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</si>
  <si>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</si>
  <si>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</si>
  <si>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</si>
  <si>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</si>
  <si>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</si>
  <si>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</si>
  <si>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</si>
  <si>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</si>
  <si>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</si>
  <si>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</si>
  <si>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</si>
  <si>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</si>
  <si>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</si>
  <si>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</si>
  <si>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</si>
  <si>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</si>
  <si>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</si>
  <si>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</si>
  <si>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</si>
  <si>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</si>
  <si>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</si>
  <si>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</si>
  <si>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</si>
  <si>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</si>
  <si>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</si>
  <si>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</si>
  <si>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</si>
  <si>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</si>
  <si>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</si>
  <si>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</si>
  <si>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</si>
  <si>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</si>
  <si>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</si>
  <si>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</si>
  <si>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</si>
  <si>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</si>
  <si>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</si>
  <si>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</si>
  <si>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</si>
  <si>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</si>
  <si>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</si>
  <si>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</si>
  <si>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</si>
  <si>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</si>
  <si>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</si>
  <si>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</si>
  <si>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</si>
  <si>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</si>
  <si>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</si>
  <si>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</si>
  <si>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</si>
  <si>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</si>
  <si>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</si>
  <si>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</si>
  <si>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</si>
  <si>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</si>
  <si>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</si>
  <si>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</si>
  <si>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</si>
  <si>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</si>
  <si>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</si>
  <si>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</si>
  <si>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</si>
  <si>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</si>
  <si>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</si>
  <si>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</si>
  <si>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</si>
  <si>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</si>
  <si>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</si>
  <si>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</si>
  <si>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</si>
  <si>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</si>
  <si>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</si>
  <si>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</si>
  <si>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</si>
  <si>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</si>
  <si>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</si>
  <si>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</si>
  <si>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</si>
  <si>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</si>
  <si>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</si>
  <si>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</si>
  <si>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</si>
  <si>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</si>
  <si>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</si>
  <si>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</si>
  <si>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</si>
  <si>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</si>
  <si>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</si>
  <si>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</si>
  <si>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</si>
  <si>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</si>
  <si>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</si>
  <si>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</si>
  <si>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</si>
  <si>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</si>
  <si>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</si>
  <si>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</si>
  <si>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</si>
  <si>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</si>
  <si>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</si>
  <si>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</si>
  <si>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</si>
  <si>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</si>
  <si>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</si>
  <si>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</si>
  <si>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</si>
  <si>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</si>
  <si>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</si>
  <si>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</si>
  <si>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</si>
  <si>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</si>
  <si>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</si>
  <si>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</si>
  <si>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</si>
  <si>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</si>
  <si>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</si>
  <si>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</si>
  <si>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</si>
  <si>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</si>
  <si>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</si>
  <si>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</si>
  <si>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</si>
  <si>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</si>
  <si>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</si>
  <si>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</si>
  <si>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</si>
  <si>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</si>
  <si>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</si>
  <si>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</si>
  <si>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</si>
  <si>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</si>
  <si>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</si>
  <si>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</si>
  <si>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</si>
  <si>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</si>
  <si>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</si>
  <si>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</si>
  <si>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</si>
  <si>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</si>
  <si>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</si>
  <si>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</si>
  <si>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</si>
  <si>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</si>
  <si>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</si>
  <si>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</si>
  <si>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</si>
  <si>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</si>
  <si>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</si>
  <si>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</si>
  <si>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</si>
  <si>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</si>
  <si>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</si>
  <si>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</si>
  <si>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</si>
  <si>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</si>
  <si>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</si>
  <si>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</si>
  <si>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</si>
  <si>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</si>
  <si>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</si>
  <si>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</si>
  <si>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</si>
  <si>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</si>
  <si>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</si>
  <si>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</si>
  <si>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</si>
  <si>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</si>
  <si>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</si>
  <si>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</si>
  <si>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</si>
  <si>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</si>
  <si>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</si>
  <si>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</si>
  <si>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</si>
  <si>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</si>
  <si>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</si>
  <si>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</si>
  <si>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</si>
  <si>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</si>
  <si>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</si>
  <si>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</si>
  <si>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</si>
  <si>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</si>
  <si>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</si>
  <si>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</si>
  <si>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</si>
  <si>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</si>
  <si>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</si>
  <si>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</si>
  <si>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</si>
  <si>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</si>
  <si>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</si>
  <si>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</si>
  <si>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</si>
  <si>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</si>
  <si>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</si>
  <si>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</si>
  <si>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</si>
  <si>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</si>
  <si>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</si>
  <si>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</si>
  <si>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</si>
  <si>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</si>
  <si>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</si>
  <si>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</si>
  <si>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</si>
  <si>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</si>
  <si>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</si>
  <si>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</si>
  <si>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</si>
  <si>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</si>
  <si>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</si>
  <si>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</si>
  <si>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</si>
  <si>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</si>
  <si>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</si>
  <si>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</si>
  <si>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</si>
  <si>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</si>
  <si>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</si>
  <si>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</si>
  <si>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</si>
  <si>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</si>
  <si>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</si>
  <si>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</si>
  <si>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</si>
  <si>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</si>
  <si>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</si>
  <si>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</si>
  <si>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</si>
  <si>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</si>
  <si>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</si>
  <si>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</si>
  <si>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</si>
  <si>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</si>
  <si>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</si>
  <si>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</si>
  <si>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</si>
  <si>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</si>
  <si>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</si>
  <si>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</si>
  <si>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</si>
  <si>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</si>
  <si>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</si>
  <si>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</si>
  <si>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</si>
  <si>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</si>
  <si>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</si>
  <si>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</si>
  <si>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</si>
  <si>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</si>
  <si>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</si>
  <si>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</si>
  <si>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</si>
  <si>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</si>
  <si>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</si>
  <si>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</si>
  <si>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</si>
  <si>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</si>
  <si>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</si>
  <si>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</si>
  <si>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</si>
  <si>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</si>
  <si>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</si>
  <si>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</si>
  <si>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</si>
  <si>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</si>
  <si>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</si>
  <si>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</si>
  <si>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</si>
  <si>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</si>
  <si>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</si>
  <si>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</si>
  <si>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</si>
  <si>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</si>
  <si>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</si>
  <si>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</si>
  <si>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</si>
  <si>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</si>
  <si>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</si>
  <si>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</si>
  <si>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</si>
  <si>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</si>
  <si>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</si>
  <si>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</si>
  <si>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</si>
  <si>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</si>
  <si>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</si>
  <si>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</si>
  <si>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</si>
  <si>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</si>
  <si>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</si>
  <si>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</si>
  <si>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</si>
  <si>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</si>
  <si>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</si>
  <si>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</si>
  <si>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</si>
  <si>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</si>
  <si>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</si>
  <si>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</si>
  <si>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</si>
  <si>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</si>
  <si>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</si>
  <si>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</si>
  <si>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</si>
  <si>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</si>
  <si>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</si>
  <si>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</si>
  <si>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</si>
  <si>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</si>
  <si>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</si>
  <si>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</si>
  <si>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</si>
  <si>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</si>
  <si>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</si>
  <si>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</si>
  <si>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</si>
  <si>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</si>
  <si>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</si>
  <si>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</si>
  <si>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</si>
  <si>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</si>
  <si>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</si>
  <si>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</si>
  <si>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</si>
  <si>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</si>
  <si>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</si>
  <si>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</si>
  <si>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</si>
  <si>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</si>
  <si>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</si>
  <si>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</si>
  <si>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</si>
  <si>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</si>
  <si>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</si>
  <si>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</si>
  <si>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</si>
  <si>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</si>
  <si>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</si>
  <si>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</si>
  <si>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</si>
  <si>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</si>
  <si>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</si>
  <si>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</si>
  <si>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</si>
  <si>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</si>
  <si>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</si>
  <si>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</si>
  <si>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</si>
  <si>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</si>
  <si>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</si>
  <si>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</si>
  <si>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</si>
  <si>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</si>
  <si>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</si>
  <si>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</si>
  <si>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</si>
  <si>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</si>
  <si>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</si>
  <si>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</si>
  <si>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</si>
  <si>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</si>
  <si>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</si>
  <si>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</si>
  <si>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</si>
  <si>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</si>
  <si>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</si>
  <si>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</si>
  <si>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</si>
  <si>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</si>
  <si>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</si>
  <si>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</si>
  <si>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</si>
  <si>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</si>
  <si>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</si>
  <si>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</si>
  <si>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</si>
  <si>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</si>
  <si>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</si>
  <si>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</si>
  <si>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</si>
  <si>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</si>
  <si>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</si>
  <si>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</si>
  <si>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</si>
  <si>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</si>
  <si>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</si>
  <si>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</si>
  <si>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</si>
  <si>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</si>
  <si>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</si>
  <si>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</si>
  <si>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</si>
  <si>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</si>
  <si>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</si>
  <si>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</si>
  <si>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</si>
  <si>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</si>
  <si>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</si>
  <si>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</si>
  <si>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</si>
  <si>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</si>
  <si>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</si>
  <si>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</si>
  <si>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</si>
  <si>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</si>
  <si>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</si>
  <si>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</si>
  <si>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</si>
  <si>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</si>
  <si>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</si>
  <si>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</si>
  <si>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</si>
  <si>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</si>
  <si>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</si>
  <si>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</si>
  <si>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</si>
  <si>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</si>
  <si>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</si>
  <si>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</si>
  <si>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</si>
  <si>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</si>
  <si>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</si>
  <si>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</si>
  <si>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</si>
  <si>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</si>
  <si>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</si>
  <si>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</si>
  <si>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</si>
  <si>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</si>
  <si>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</si>
  <si>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</si>
  <si>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</si>
  <si>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</si>
  <si>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</si>
  <si>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</si>
  <si>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</si>
  <si>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</si>
  <si>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</si>
  <si>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</si>
  <si>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</si>
  <si>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</si>
  <si>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</si>
  <si>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</si>
  <si>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</si>
  <si>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</si>
  <si>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</si>
  <si>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</si>
  <si>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</si>
  <si>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</si>
  <si>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</si>
  <si>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</si>
  <si>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</si>
  <si>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</si>
  <si>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</si>
  <si>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</si>
  <si>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</si>
  <si>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</si>
  <si>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</si>
  <si>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</si>
  <si>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</si>
  <si>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</si>
  <si>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</si>
  <si>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</si>
  <si>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</si>
  <si>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</si>
  <si>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</si>
  <si>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</si>
  <si>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</si>
  <si>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</si>
  <si>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</si>
  <si>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</si>
  <si>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</si>
  <si>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</si>
  <si>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</si>
  <si>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</si>
  <si>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</si>
  <si>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</si>
  <si>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</si>
  <si>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</si>
  <si>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</si>
  <si>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</si>
  <si>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</si>
  <si>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</si>
  <si>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</si>
  <si>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</si>
  <si>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</si>
  <si>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</si>
  <si>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</si>
  <si>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</si>
  <si>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</si>
  <si>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</si>
  <si>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</si>
  <si>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</si>
  <si>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</si>
  <si>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</si>
  <si>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</si>
  <si>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</si>
  <si>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</si>
  <si>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</si>
  <si>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</si>
  <si>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</si>
  <si>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</si>
  <si>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</si>
  <si>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</si>
  <si>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</si>
  <si>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</si>
  <si>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</si>
  <si>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</si>
  <si>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</si>
  <si>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</si>
  <si>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</si>
  <si>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</si>
  <si>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</si>
  <si>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</si>
  <si>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</si>
  <si>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</si>
  <si>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</si>
  <si>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</si>
  <si>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</si>
  <si>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</si>
  <si>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</si>
  <si>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</si>
  <si>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</si>
  <si>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</si>
  <si>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</si>
  <si>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</si>
  <si>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</si>
  <si>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</si>
  <si>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</si>
  <si>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</si>
  <si>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</si>
  <si>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</si>
  <si>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</si>
  <si>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</si>
  <si>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</si>
  <si>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</si>
  <si>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</si>
  <si>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</si>
  <si>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</si>
  <si>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</si>
  <si>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</si>
  <si>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</si>
  <si>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</si>
  <si>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</si>
  <si>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</si>
  <si>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</si>
  <si>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</si>
  <si>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</si>
  <si>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</si>
  <si>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</si>
  <si>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</si>
  <si>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</si>
  <si>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</si>
  <si>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</si>
  <si>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</si>
  <si>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</si>
  <si>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</si>
  <si>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</si>
  <si>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</si>
  <si>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</si>
  <si>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</si>
  <si>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</si>
  <si>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</si>
  <si>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</si>
  <si>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</si>
  <si>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</si>
  <si>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</si>
  <si>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</si>
  <si>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</si>
  <si>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</si>
  <si>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</si>
  <si>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</si>
  <si>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</si>
  <si>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</si>
  <si>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</si>
  <si>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</si>
  <si>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</si>
  <si>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</si>
  <si>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</si>
  <si>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</si>
  <si>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</si>
  <si>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</si>
  <si>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</si>
  <si>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</si>
  <si>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</si>
  <si>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</si>
  <si>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</si>
  <si>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</si>
  <si>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</si>
  <si>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</si>
  <si>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</si>
  <si>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</si>
  <si>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</si>
  <si>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</si>
  <si>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</si>
  <si>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</si>
  <si>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</si>
  <si>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</si>
  <si>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</si>
  <si>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</si>
  <si>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</si>
  <si>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</si>
  <si>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</si>
  <si>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</si>
  <si>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</si>
  <si>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</si>
  <si>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</si>
  <si>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</si>
  <si>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</si>
  <si>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</si>
  <si>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</si>
  <si>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</si>
  <si>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</si>
  <si>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</si>
  <si>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</si>
  <si>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</si>
  <si>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</si>
  <si>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</si>
  <si>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</si>
  <si>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</si>
  <si>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</si>
  <si>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</si>
  <si>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</si>
  <si>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</si>
  <si>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</si>
  <si>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</si>
  <si>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</si>
  <si>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</si>
  <si>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</si>
  <si>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</si>
  <si>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</si>
  <si>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</si>
  <si>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</si>
  <si>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</si>
  <si>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</si>
  <si>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</si>
  <si>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</si>
  <si>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</si>
  <si>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</si>
  <si>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</si>
  <si>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</si>
  <si>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</si>
  <si>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</si>
  <si>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</si>
  <si>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</si>
  <si>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</si>
  <si>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</si>
  <si>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</si>
  <si>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</si>
  <si>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</si>
  <si>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</si>
  <si>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</si>
  <si>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</si>
  <si>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</si>
  <si>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</si>
  <si>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</si>
  <si>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</si>
  <si>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</si>
  <si>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</si>
  <si>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</si>
  <si>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</si>
  <si>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</si>
  <si>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</si>
  <si>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</si>
  <si>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</si>
  <si>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</si>
  <si>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</si>
  <si>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</si>
  <si>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</si>
  <si>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</si>
  <si>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</si>
  <si>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</si>
  <si>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</si>
  <si>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</si>
  <si>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</si>
  <si>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</si>
  <si>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</si>
  <si>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</si>
  <si>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</si>
  <si>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</si>
  <si>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</si>
  <si>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</si>
  <si>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</si>
  <si>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</si>
  <si>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</si>
  <si>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</si>
  <si>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</si>
  <si>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</si>
  <si>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</si>
  <si>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</si>
  <si>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</si>
  <si>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</si>
  <si>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</si>
  <si>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</si>
  <si>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</si>
  <si>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</si>
  <si>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</si>
  <si>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</si>
  <si>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</si>
  <si>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</si>
  <si>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</si>
  <si>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</si>
  <si>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</si>
  <si>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</si>
  <si>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</si>
  <si>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</si>
  <si>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</si>
  <si>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</si>
  <si>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</si>
  <si>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</si>
  <si>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</si>
  <si>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</si>
  <si>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</si>
  <si>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</si>
  <si>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</si>
  <si>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</si>
  <si>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</si>
  <si>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</si>
  <si>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</si>
  <si>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</si>
  <si>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</si>
  <si>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</si>
  <si>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</si>
  <si>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</si>
  <si>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</si>
  <si>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</si>
  <si>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</si>
  <si>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</si>
  <si>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</si>
  <si>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</si>
  <si>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</si>
  <si>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</si>
  <si>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</si>
  <si>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</si>
  <si>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</si>
  <si>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</si>
  <si>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</si>
  <si>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</si>
  <si>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</si>
  <si>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</si>
  <si>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</si>
  <si>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</si>
  <si>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</si>
  <si>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</si>
  <si>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</si>
  <si>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</si>
  <si>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</si>
  <si>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</si>
  <si>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</si>
  <si>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</si>
  <si>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</si>
  <si>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</si>
  <si>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</si>
  <si>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</si>
  <si>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</si>
  <si>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</si>
  <si>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</si>
  <si>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</si>
  <si>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</si>
  <si>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</si>
  <si>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</si>
  <si>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</si>
  <si>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</si>
  <si>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</si>
  <si>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</si>
  <si>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</si>
  <si>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</si>
  <si>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</si>
  <si>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</si>
  <si>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</si>
  <si>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</si>
  <si>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</si>
  <si>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</si>
  <si>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</si>
  <si>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</si>
  <si>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</si>
  <si>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</si>
  <si>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</si>
  <si>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</si>
  <si>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</si>
  <si>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</si>
  <si>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</si>
  <si>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</si>
  <si>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</si>
  <si>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</si>
  <si>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</si>
  <si>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</si>
  <si>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</si>
  <si>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</si>
  <si>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</si>
  <si>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</si>
  <si>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</si>
  <si>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</si>
  <si>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</si>
  <si>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</si>
  <si>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</si>
  <si>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</si>
  <si>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</si>
  <si>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</si>
  <si>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</si>
  <si>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</si>
  <si>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</si>
  <si>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</si>
  <si>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</si>
  <si>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</si>
  <si>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</si>
  <si>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</si>
  <si>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</si>
  <si>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</si>
  <si>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</si>
  <si>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</si>
  <si>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</si>
  <si>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</si>
  <si>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</si>
  <si>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</si>
  <si>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</si>
  <si>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</si>
  <si>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</si>
  <si>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</si>
  <si>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</si>
  <si>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</si>
  <si>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</si>
  <si>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</si>
  <si>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</si>
  <si>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</si>
  <si>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</si>
  <si>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</si>
  <si>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</si>
  <si>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</si>
  <si>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</si>
  <si>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</si>
  <si>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</si>
  <si>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</si>
  <si>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</si>
  <si>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</si>
  <si>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</si>
  <si>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</si>
  <si>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</si>
  <si>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</si>
  <si>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</si>
  <si>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</si>
  <si>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</si>
  <si>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</si>
  <si>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</si>
  <si>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</si>
  <si>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</si>
  <si>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</si>
  <si>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</si>
  <si>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</si>
  <si>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</si>
  <si>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</si>
  <si>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</si>
  <si>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</si>
  <si>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</si>
  <si>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</si>
  <si>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</si>
  <si>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</si>
  <si>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</si>
  <si>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</si>
  <si>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</si>
  <si>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</si>
  <si>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</si>
  <si>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</si>
  <si>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</si>
  <si>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</si>
  <si>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</si>
  <si>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</si>
  <si>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</si>
  <si>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</si>
  <si>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</si>
  <si>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</si>
  <si>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</si>
  <si>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</si>
  <si>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</si>
  <si>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</si>
  <si>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</si>
  <si>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</si>
  <si>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</si>
  <si>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</si>
  <si>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</si>
  <si>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</si>
  <si>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</si>
  <si>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</si>
  <si>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</si>
  <si>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</si>
  <si>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</si>
  <si>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</si>
  <si>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</si>
  <si>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</si>
  <si>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</si>
  <si>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</si>
  <si>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</si>
  <si>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</si>
  <si>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</si>
  <si>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</si>
  <si>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</si>
  <si>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</si>
  <si>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</si>
  <si>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</si>
  <si>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</si>
  <si>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</si>
  <si>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</si>
  <si>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</si>
  <si>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</si>
  <si>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</si>
  <si>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</si>
  <si>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</si>
  <si>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</si>
  <si>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</si>
  <si>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</si>
  <si>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</si>
  <si>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</si>
  <si>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</si>
  <si>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</si>
  <si>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</si>
  <si>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</si>
  <si>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</si>
  <si>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</si>
  <si>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</si>
  <si>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</si>
  <si>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</si>
  <si>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</si>
  <si>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</si>
  <si>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</si>
  <si>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</si>
  <si>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</si>
  <si>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</si>
  <si>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</si>
  <si>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</si>
  <si>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</si>
  <si>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</si>
  <si>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</si>
  <si>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</si>
  <si>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</si>
  <si>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</si>
  <si>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</si>
  <si>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</si>
  <si>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</si>
  <si>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</si>
  <si>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</si>
  <si>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</si>
  <si>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</si>
  <si>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</si>
  <si>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</si>
  <si>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</si>
  <si>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</si>
  <si>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</si>
  <si>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</si>
  <si>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</si>
  <si>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</si>
  <si>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</si>
  <si>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</si>
  <si>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</si>
  <si>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</si>
  <si>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</si>
  <si>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</si>
  <si>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</si>
  <si>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</si>
  <si>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</si>
  <si>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</si>
  <si>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</si>
  <si>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</si>
  <si>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</si>
  <si>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</si>
  <si>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</si>
  <si>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</si>
  <si>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</si>
  <si>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</si>
  <si>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</si>
  <si>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</si>
  <si>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</si>
  <si>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</si>
  <si>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</si>
  <si>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</si>
  <si>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</si>
  <si>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</si>
  <si>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</si>
  <si>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</si>
  <si>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</si>
  <si>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</si>
  <si>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</si>
  <si>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</si>
  <si>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</si>
  <si>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</si>
  <si>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</si>
  <si>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</si>
  <si>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</si>
  <si>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</si>
  <si>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</si>
  <si>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</si>
  <si>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</si>
  <si>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</si>
  <si>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</si>
  <si>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</si>
  <si>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</si>
  <si>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</si>
  <si>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</si>
  <si>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</si>
  <si>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</si>
  <si>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</si>
  <si>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</si>
  <si>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</si>
  <si>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</si>
  <si>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</si>
  <si>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</si>
  <si>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</si>
  <si>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</si>
  <si>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</si>
  <si>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</si>
  <si>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</si>
  <si>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</si>
  <si>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</si>
  <si>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</si>
  <si>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</si>
  <si>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</si>
  <si>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</si>
  <si>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</si>
  <si>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</si>
  <si>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</si>
  <si>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</si>
  <si>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</si>
  <si>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</si>
  <si>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</si>
  <si>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</si>
  <si>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</si>
  <si>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</si>
  <si>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</si>
  <si>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</si>
  <si>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</si>
  <si>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</si>
  <si>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</si>
  <si>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</si>
  <si>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</si>
  <si>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</si>
  <si>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</si>
  <si>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</si>
  <si>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</si>
  <si>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</si>
  <si>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</si>
  <si>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</si>
  <si>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</si>
  <si>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</si>
  <si>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</si>
  <si>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</si>
  <si>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</si>
  <si>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</si>
  <si>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</si>
  <si>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</si>
  <si>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</si>
  <si>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</si>
  <si>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</si>
  <si>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</si>
  <si>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</si>
  <si>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</si>
  <si>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</si>
  <si>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</si>
  <si>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</si>
  <si>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</si>
  <si>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</si>
  <si>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</si>
  <si>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</si>
  <si>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</si>
  <si>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</si>
  <si>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</si>
  <si>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</si>
  <si>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</si>
  <si>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</si>
  <si>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</si>
  <si>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</si>
  <si>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</si>
  <si>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</si>
  <si>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</si>
  <si>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</si>
  <si>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</si>
  <si>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</si>
  <si>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</si>
  <si>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</si>
  <si>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</si>
  <si>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</si>
  <si>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</si>
  <si>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</si>
  <si>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</si>
  <si>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</si>
  <si>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</si>
  <si>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</si>
  <si>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</si>
  <si>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</si>
  <si>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</si>
  <si>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</si>
  <si>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</si>
  <si>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</si>
  <si>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</si>
  <si>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</si>
  <si>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</si>
  <si>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</si>
  <si>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</si>
  <si>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</si>
  <si>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</si>
  <si>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</si>
  <si>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</si>
  <si>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</si>
  <si>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</si>
  <si>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</si>
  <si>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</si>
  <si>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</si>
  <si>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</si>
  <si>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</si>
  <si>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</si>
  <si>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</si>
  <si>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</si>
  <si>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</si>
  <si>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</si>
  <si>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</si>
  <si>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</si>
  <si>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</si>
  <si>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</si>
  <si>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</si>
  <si>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</si>
  <si>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</si>
  <si>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</si>
  <si>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</si>
  <si>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</si>
  <si>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</si>
  <si>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</si>
  <si>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</si>
  <si>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</si>
  <si>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</si>
  <si>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</si>
  <si>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</si>
  <si>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</si>
  <si>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</si>
  <si>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</si>
  <si>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</si>
  <si>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</si>
  <si>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</si>
  <si>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</si>
  <si>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</si>
  <si>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</si>
  <si>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</si>
  <si>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</si>
  <si>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</si>
  <si>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</si>
  <si>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</si>
  <si>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</si>
  <si>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</si>
  <si>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</si>
  <si>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</si>
  <si>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</si>
  <si>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</si>
  <si>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</si>
  <si>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</si>
  <si>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</si>
  <si>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</si>
  <si>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</si>
  <si>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</si>
  <si>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</si>
  <si>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</si>
  <si>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</si>
  <si>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</si>
  <si>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</si>
  <si>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</si>
  <si>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</si>
  <si>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</si>
  <si>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</si>
  <si>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</si>
  <si>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</si>
  <si>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</si>
  <si>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</si>
  <si>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</si>
  <si>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</si>
  <si>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</si>
  <si>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</si>
  <si>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</si>
  <si>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</si>
  <si>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</si>
  <si>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</si>
  <si>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</si>
  <si>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</si>
  <si>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</si>
  <si>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</si>
  <si>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</si>
  <si>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</si>
  <si>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</si>
  <si>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</si>
  <si>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</si>
  <si>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</si>
  <si>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</si>
  <si>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</si>
  <si>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</si>
  <si>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</si>
  <si>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</si>
  <si>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</si>
  <si>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</si>
  <si>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</si>
  <si>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</si>
  <si>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</si>
  <si>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</si>
  <si>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</si>
  <si>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</si>
  <si>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</si>
  <si>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</si>
  <si>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</si>
  <si>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</si>
  <si>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</si>
  <si>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</si>
  <si>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</si>
  <si>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</si>
  <si>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</si>
  <si>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</si>
  <si>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</si>
  <si>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</si>
  <si>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</si>
  <si>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</si>
  <si>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</si>
  <si>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</si>
  <si>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</si>
  <si>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</si>
  <si>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</si>
  <si>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</si>
  <si>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</si>
  <si>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</si>
  <si>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</si>
  <si>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</si>
  <si>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</si>
  <si>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</si>
  <si>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</si>
  <si>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</si>
  <si>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</si>
  <si>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</si>
  <si>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</si>
  <si>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</si>
  <si>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</si>
  <si>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</si>
  <si>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</si>
  <si>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</si>
  <si>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</si>
  <si>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</si>
  <si>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</si>
  <si>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</si>
  <si>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</si>
  <si>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</si>
  <si>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</si>
  <si>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</si>
  <si>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</si>
  <si>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</si>
  <si>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</si>
  <si>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</si>
  <si>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</si>
  <si>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</si>
  <si>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</si>
  <si>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</si>
  <si>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</si>
  <si>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</si>
  <si>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</si>
  <si>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</si>
  <si>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</si>
  <si>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</si>
  <si>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</si>
  <si>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</si>
  <si>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</si>
  <si>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</si>
  <si>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</si>
  <si>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</si>
  <si>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</si>
  <si>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</si>
  <si>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</si>
  <si>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</si>
  <si>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</si>
  <si>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</si>
  <si>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</si>
  <si>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</si>
  <si>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</si>
  <si>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</si>
  <si>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</si>
  <si>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</si>
  <si>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</si>
  <si>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</si>
  <si>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</si>
  <si>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</si>
  <si>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</si>
  <si>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</si>
  <si>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</si>
  <si>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</si>
  <si>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</si>
  <si>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</si>
  <si>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</si>
  <si>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</si>
  <si>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</si>
  <si>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</si>
  <si>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</si>
  <si>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</si>
  <si>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</si>
  <si>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</si>
  <si>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</si>
  <si>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</si>
  <si>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</si>
  <si>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</si>
  <si>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</si>
  <si>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</si>
  <si>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</si>
  <si>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</si>
  <si>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</si>
  <si>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</si>
  <si>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</si>
  <si>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</si>
  <si>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</si>
  <si>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</si>
  <si>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</si>
  <si>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</si>
  <si>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</si>
  <si>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</si>
  <si>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</si>
  <si>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</si>
  <si>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</si>
  <si>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</si>
  <si>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</si>
  <si>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</si>
  <si>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</si>
  <si>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</si>
  <si>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</si>
  <si>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</si>
  <si>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</si>
  <si>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</si>
  <si>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</si>
  <si>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</si>
  <si>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</si>
  <si>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</si>
  <si>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</si>
  <si>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</si>
  <si>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</si>
  <si>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</si>
  <si>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</si>
  <si>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</si>
  <si>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</si>
  <si>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</si>
  <si>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</si>
  <si>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</si>
  <si>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</si>
  <si>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</si>
  <si>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</si>
  <si>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</si>
  <si>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</si>
  <si>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</si>
  <si>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</si>
  <si>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</si>
  <si>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</si>
  <si>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</si>
  <si>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</si>
  <si>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</si>
  <si>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</si>
  <si>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</si>
  <si>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</si>
  <si>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</si>
  <si>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</si>
  <si>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</si>
  <si>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</si>
  <si>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</si>
  <si>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</si>
  <si>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</si>
  <si>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</si>
  <si>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</si>
  <si>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</si>
  <si>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</si>
  <si>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</si>
  <si>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</si>
  <si>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</si>
  <si>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</si>
  <si>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</si>
  <si>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</si>
  <si>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</si>
  <si>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</si>
  <si>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</si>
  <si>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</si>
  <si>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</si>
  <si>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</si>
  <si>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</si>
  <si>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</si>
  <si>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</si>
  <si>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</si>
  <si>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</si>
  <si>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</si>
  <si>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</si>
  <si>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</si>
  <si>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</si>
  <si>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</si>
  <si>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</si>
  <si>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</si>
  <si>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</si>
  <si>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</si>
  <si>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</si>
  <si>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</si>
  <si>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</si>
  <si>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</si>
  <si>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</si>
  <si>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</si>
  <si>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</si>
  <si>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</si>
  <si>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</si>
  <si>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</si>
  <si>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</si>
  <si>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</si>
  <si>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</si>
  <si>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</si>
  <si>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</si>
  <si>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</si>
  <si>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</si>
  <si>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</si>
  <si>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</si>
  <si>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</si>
  <si>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</si>
  <si>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</si>
  <si>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</si>
  <si>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</si>
  <si>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</si>
  <si>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</si>
  <si>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</si>
  <si>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</si>
  <si>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</si>
  <si>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</si>
  <si>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</si>
  <si>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</si>
  <si>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</si>
  <si>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</si>
  <si>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</si>
  <si>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</si>
  <si>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</si>
  <si>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</si>
  <si>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</si>
  <si>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</si>
  <si>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</si>
  <si>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</si>
  <si>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</si>
  <si>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</si>
  <si>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</si>
  <si>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</si>
  <si>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</si>
  <si>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</si>
  <si>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</si>
  <si>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</si>
  <si>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</si>
  <si>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</si>
  <si>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</si>
  <si>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</si>
  <si>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</si>
  <si>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</si>
  <si>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</si>
  <si>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</si>
  <si>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</si>
  <si>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</si>
  <si>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</si>
  <si>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</si>
  <si>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</si>
  <si>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</si>
  <si>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</si>
  <si>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</si>
  <si>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</si>
  <si>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</si>
  <si>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</si>
  <si>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</si>
  <si>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</si>
  <si>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</si>
  <si>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</si>
  <si>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</si>
  <si>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</si>
  <si>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</si>
  <si>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</si>
  <si>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</si>
  <si>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</si>
  <si>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</si>
  <si>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</si>
  <si>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</si>
  <si>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</si>
  <si>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</si>
  <si>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</si>
  <si>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</si>
  <si>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</si>
  <si>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</si>
  <si>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</si>
  <si>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</si>
  <si>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</si>
  <si>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</si>
  <si>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</si>
  <si>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</si>
  <si>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</si>
  <si>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</si>
  <si>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</si>
  <si>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</si>
  <si>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</si>
  <si>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</si>
  <si>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</si>
  <si>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</si>
  <si>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</si>
  <si>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</si>
  <si>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</si>
  <si>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</si>
  <si>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</si>
  <si>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</si>
  <si>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</si>
  <si>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</si>
  <si>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</si>
  <si>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</si>
  <si>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</si>
  <si>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</si>
  <si>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</si>
  <si>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</si>
  <si>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</si>
  <si>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</si>
  <si>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</si>
  <si>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</si>
  <si>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</si>
  <si>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</si>
  <si>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</si>
  <si>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</si>
  <si>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</si>
  <si>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</si>
  <si>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</si>
  <si>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</si>
  <si>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</si>
  <si>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</si>
  <si>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</si>
  <si>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</si>
  <si>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</si>
  <si>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</si>
  <si>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</si>
  <si>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</si>
  <si>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</si>
  <si>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</si>
  <si>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</si>
  <si>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</si>
  <si>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</si>
  <si>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</si>
  <si>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</si>
  <si>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</si>
  <si>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</si>
  <si>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</si>
  <si>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</si>
  <si>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</si>
  <si>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</si>
  <si>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</si>
  <si>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</si>
  <si>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</si>
  <si>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</si>
  <si>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</si>
  <si>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</si>
  <si>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</si>
  <si>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</si>
  <si>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</si>
  <si>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</si>
  <si>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</si>
  <si>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</si>
  <si>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</si>
  <si>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</si>
  <si>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</si>
  <si>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</si>
  <si>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</si>
  <si>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</si>
  <si>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</si>
  <si>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</si>
  <si>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</si>
  <si>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</si>
  <si>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</si>
  <si>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</si>
  <si>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</si>
  <si>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</si>
  <si>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</si>
  <si>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</si>
  <si>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</si>
  <si>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</si>
  <si>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</si>
  <si>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</si>
  <si>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</si>
  <si>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</si>
  <si>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</si>
  <si>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</si>
  <si>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</si>
  <si>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</si>
  <si>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</si>
  <si>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</si>
  <si>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</si>
  <si>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</si>
  <si>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</si>
  <si>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</si>
  <si>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</si>
  <si>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</si>
  <si>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</si>
  <si>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</si>
  <si>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</si>
  <si>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</si>
  <si>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</si>
  <si>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</si>
  <si>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</si>
  <si>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</si>
  <si>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</si>
  <si>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</si>
  <si>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</si>
  <si>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</si>
  <si>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</si>
  <si>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</si>
  <si>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</si>
  <si>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</si>
  <si>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</si>
  <si>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</si>
  <si>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</si>
  <si>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</si>
  <si>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</si>
  <si>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</si>
  <si>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</si>
  <si>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</si>
  <si>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</si>
  <si>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</si>
  <si>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</si>
  <si>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</si>
  <si>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</si>
  <si>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</si>
  <si>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</si>
  <si>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</si>
  <si>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</si>
  <si>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</si>
  <si>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</si>
  <si>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</si>
  <si>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</si>
  <si>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</si>
  <si>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</si>
  <si>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</si>
  <si>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</si>
  <si>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</si>
  <si>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</si>
  <si>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</si>
  <si>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</si>
  <si>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</si>
  <si>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</si>
  <si>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</si>
  <si>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</si>
  <si>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</si>
  <si>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</si>
  <si>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</si>
  <si>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</si>
  <si>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</si>
  <si>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</si>
  <si>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</si>
  <si>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</si>
  <si>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</si>
  <si>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</si>
  <si>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</si>
  <si>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</si>
  <si>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</si>
  <si>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</si>
  <si>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</si>
  <si>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</si>
  <si>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</si>
  <si>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</si>
  <si>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</si>
  <si>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</si>
  <si>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</si>
  <si>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</si>
  <si>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</si>
  <si>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</si>
  <si>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</si>
  <si>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</si>
  <si>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</si>
  <si>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</si>
  <si>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</si>
  <si>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</si>
  <si>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</si>
  <si>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</si>
  <si>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</si>
  <si>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</si>
  <si>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</si>
  <si>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</si>
  <si>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</si>
  <si>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</si>
  <si>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</si>
  <si>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</si>
  <si>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</si>
  <si>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</si>
  <si>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</si>
  <si>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</si>
  <si>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</si>
  <si>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</si>
  <si>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</si>
  <si>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</si>
  <si>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</si>
  <si>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</si>
  <si>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</si>
  <si>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</si>
  <si>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</si>
  <si>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</si>
  <si>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</si>
  <si>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</si>
  <si>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</si>
  <si>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</si>
  <si>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</si>
  <si>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</si>
  <si>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</si>
  <si>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</si>
  <si>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</si>
  <si>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</si>
  <si>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</si>
  <si>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</si>
  <si>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</si>
  <si>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</si>
  <si>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</si>
  <si>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</si>
  <si>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</si>
  <si>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</si>
  <si>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</si>
  <si>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</si>
  <si>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</si>
  <si>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</si>
  <si>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</si>
  <si>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</si>
  <si>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</si>
  <si>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</si>
  <si>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</si>
  <si>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</si>
  <si>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</si>
  <si>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</si>
  <si>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</si>
  <si>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</si>
  <si>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</si>
  <si>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</si>
  <si>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</si>
  <si>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</si>
  <si>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</si>
  <si>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</si>
  <si>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</si>
  <si>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</si>
  <si>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</si>
  <si>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</si>
  <si>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</si>
  <si>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</si>
  <si>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</si>
  <si>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</si>
  <si>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</si>
  <si>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</si>
  <si>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</si>
  <si>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</si>
  <si>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</si>
  <si>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</si>
  <si>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</si>
  <si>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</si>
  <si>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</si>
  <si>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</si>
  <si>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</si>
  <si>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</si>
  <si>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</si>
  <si>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</si>
  <si>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</si>
  <si>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</si>
  <si>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</si>
  <si>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</si>
  <si>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</si>
  <si>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</si>
  <si>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</si>
  <si>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</si>
  <si>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</si>
  <si>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</si>
  <si>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</si>
  <si>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</si>
  <si>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</si>
  <si>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</si>
  <si>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</si>
  <si>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</si>
  <si>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</si>
  <si>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</si>
  <si>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</si>
  <si>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</si>
  <si>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</si>
  <si>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</si>
  <si>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</si>
  <si>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</si>
  <si>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</si>
  <si>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</si>
  <si>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</si>
  <si>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</si>
  <si>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</si>
  <si>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</si>
  <si>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</si>
  <si>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</si>
  <si>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</si>
  <si>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</si>
  <si>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</si>
  <si>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</si>
  <si>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</si>
  <si>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</si>
  <si>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</si>
  <si>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</si>
  <si>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</si>
  <si>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</si>
  <si>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</si>
  <si>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</si>
  <si>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</si>
  <si>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</si>
  <si>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</si>
  <si>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</si>
  <si>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</si>
  <si>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</si>
  <si>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</si>
  <si>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</si>
  <si>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</si>
  <si>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</si>
  <si>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</si>
  <si>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</si>
  <si>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</si>
  <si>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</si>
  <si>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</si>
  <si>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</si>
  <si>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</si>
  <si>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</si>
  <si>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</si>
  <si>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</si>
  <si>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</si>
  <si>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</si>
  <si>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</si>
  <si>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</si>
  <si>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</si>
  <si>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</si>
  <si>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</si>
  <si>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</si>
  <si>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</si>
  <si>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</si>
  <si>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</si>
  <si>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</si>
  <si>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</si>
  <si>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</si>
  <si>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</si>
  <si>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</si>
  <si>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</si>
  <si>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</si>
  <si>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</si>
  <si>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</si>
  <si>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</si>
  <si>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</si>
  <si>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</si>
  <si>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</si>
  <si>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</si>
  <si>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</si>
  <si>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</si>
  <si>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</si>
  <si>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</si>
  <si>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</si>
  <si>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</si>
  <si>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</si>
  <si>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</si>
  <si>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</si>
  <si>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</si>
  <si>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</si>
  <si>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</si>
  <si>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</si>
  <si>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</si>
  <si>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</si>
  <si>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</si>
  <si>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</si>
  <si>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</si>
  <si>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</si>
  <si>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</si>
  <si>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</si>
  <si>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</si>
  <si>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</si>
  <si>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</si>
  <si>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</si>
  <si>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</si>
  <si>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</si>
  <si>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</si>
  <si>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</si>
  <si>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</si>
  <si>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</si>
  <si>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</si>
  <si>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</si>
  <si>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</si>
  <si>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</si>
  <si>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</si>
  <si>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</si>
  <si>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</si>
  <si>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</si>
  <si>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</si>
  <si>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</si>
  <si>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</si>
  <si>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</si>
  <si>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</si>
  <si>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</si>
  <si>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</si>
  <si>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</si>
  <si>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</si>
  <si>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</si>
  <si>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</si>
  <si>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</si>
  <si>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</si>
  <si>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</si>
  <si>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</si>
  <si>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</si>
  <si>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</si>
  <si>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</si>
  <si>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</si>
  <si>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</si>
  <si>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</si>
  <si>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</si>
  <si>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</si>
  <si>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</si>
  <si>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</si>
  <si>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</si>
  <si>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</si>
  <si>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</si>
  <si>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</si>
  <si>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</si>
  <si>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</si>
  <si>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</si>
  <si>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</si>
  <si>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</si>
  <si>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</si>
  <si>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</si>
  <si>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</si>
  <si>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</si>
  <si>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</si>
  <si>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</si>
  <si>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</si>
  <si>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</si>
  <si>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</si>
  <si>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</si>
  <si>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</si>
  <si>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</si>
  <si>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</si>
  <si>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</si>
  <si>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</si>
  <si>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</si>
  <si>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</si>
  <si>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</si>
  <si>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</si>
  <si>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</si>
  <si>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</si>
  <si>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</si>
  <si>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</si>
  <si>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</si>
  <si>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</si>
  <si>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</si>
  <si>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</si>
  <si>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</si>
  <si>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</si>
  <si>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</si>
  <si>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</si>
  <si>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</si>
  <si>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</si>
  <si>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</si>
  <si>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</si>
  <si>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</si>
  <si>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</si>
  <si>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</si>
  <si>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</si>
  <si>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</si>
  <si>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</si>
  <si>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</si>
  <si>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</si>
  <si>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</si>
  <si>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</si>
  <si>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</si>
  <si>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</si>
  <si>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</si>
  <si>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</si>
  <si>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</si>
  <si>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</si>
  <si>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</si>
  <si>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</si>
  <si>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</si>
  <si>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</si>
  <si>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</si>
  <si>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</si>
  <si>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</si>
  <si>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</si>
  <si>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</si>
  <si>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</si>
  <si>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</si>
  <si>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</si>
  <si>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</si>
  <si>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</si>
  <si>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</si>
  <si>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</si>
  <si>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</si>
  <si>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</si>
  <si>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</si>
  <si>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</si>
  <si>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</si>
  <si>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</si>
  <si>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</si>
  <si>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</si>
  <si>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</si>
  <si>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</si>
  <si>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</si>
  <si>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</si>
  <si>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</si>
  <si>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</si>
  <si>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</si>
  <si>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</si>
  <si>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</si>
  <si>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</si>
  <si>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</si>
  <si>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</si>
  <si>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</si>
  <si>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</si>
  <si>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</si>
  <si>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</si>
  <si>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</si>
  <si>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</si>
  <si>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</si>
  <si>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</si>
  <si>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</si>
  <si>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</si>
  <si>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</si>
  <si>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</si>
  <si>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</si>
  <si>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</si>
  <si>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</si>
  <si>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</si>
  <si>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</si>
  <si>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</si>
  <si>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</si>
  <si>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</si>
  <si>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</si>
  <si>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</si>
  <si>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</si>
  <si>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</si>
  <si>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</si>
  <si>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</si>
  <si>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</si>
  <si>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</si>
  <si>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</si>
  <si>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</si>
  <si>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</si>
  <si>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</si>
  <si>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</si>
  <si>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</si>
  <si>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</si>
  <si>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</si>
  <si>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</si>
  <si>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</si>
  <si>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</si>
  <si>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</si>
  <si>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</si>
  <si>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</si>
  <si>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</si>
  <si>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</si>
  <si>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</si>
  <si>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</si>
  <si>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</si>
  <si>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</si>
  <si>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</si>
  <si>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</si>
  <si>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</si>
  <si>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</si>
  <si>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</si>
  <si>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</si>
  <si>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</si>
  <si>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</si>
  <si>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</si>
  <si>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</si>
  <si>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</si>
  <si>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</si>
  <si>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</si>
  <si>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</si>
  <si>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</si>
  <si>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</si>
  <si>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</si>
  <si>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</si>
  <si>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</si>
  <si>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</si>
  <si>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</si>
  <si>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</si>
  <si>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</si>
  <si>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</si>
  <si>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</si>
  <si>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</si>
  <si>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</si>
  <si>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</si>
  <si>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</si>
  <si>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</si>
  <si>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</si>
  <si>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</si>
  <si>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</si>
  <si>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</si>
  <si>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</si>
  <si>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</si>
  <si>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</si>
  <si>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</si>
  <si>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</si>
  <si>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</si>
  <si>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</si>
  <si>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</si>
  <si>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</si>
  <si>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</si>
  <si>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</si>
  <si>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</si>
  <si>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</si>
  <si>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</si>
  <si>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</si>
  <si>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</si>
  <si>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</si>
  <si>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</si>
  <si>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</si>
  <si>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</si>
  <si>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</si>
  <si>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</si>
  <si>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</si>
  <si>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</si>
  <si>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</si>
  <si>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</si>
  <si>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</si>
  <si>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</si>
  <si>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</si>
  <si>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</si>
  <si>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</si>
  <si>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</si>
  <si>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</si>
  <si>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</si>
  <si>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</si>
  <si>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</si>
  <si>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</si>
  <si>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</si>
  <si>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</si>
  <si>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</si>
  <si>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</si>
  <si>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</si>
  <si>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</si>
  <si>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</si>
  <si>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</si>
  <si>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</si>
  <si>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</si>
  <si>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</si>
  <si>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</si>
  <si>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</si>
  <si>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</si>
  <si>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</si>
  <si>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</si>
  <si>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</si>
  <si>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</si>
  <si>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</si>
  <si>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</si>
  <si>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</si>
  <si>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</si>
  <si>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</si>
  <si>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</si>
  <si>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</si>
  <si>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</si>
  <si>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</si>
  <si>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</si>
  <si>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</si>
  <si>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</si>
  <si>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</si>
  <si>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</si>
  <si>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</si>
  <si>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</si>
  <si>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</si>
  <si>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</si>
  <si>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</si>
  <si>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</si>
  <si>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</si>
  <si>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</si>
  <si>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</si>
  <si>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</si>
  <si>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</si>
  <si>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</si>
  <si>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</si>
  <si>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</si>
  <si>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</si>
  <si>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</si>
  <si>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</si>
  <si>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</si>
  <si>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</si>
  <si>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</si>
  <si>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</si>
  <si>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</si>
  <si>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</si>
  <si>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</si>
  <si>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</si>
  <si>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</si>
  <si>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</si>
  <si>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</si>
  <si>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</si>
  <si>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</si>
  <si>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</si>
  <si>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</si>
  <si>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</si>
  <si>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</si>
  <si>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</si>
  <si>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</si>
  <si>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</si>
  <si>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</si>
  <si>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</si>
  <si>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</si>
  <si>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</si>
  <si>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</si>
  <si>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</si>
  <si>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</si>
  <si>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</si>
  <si>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</si>
  <si>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</si>
  <si>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</si>
  <si>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</si>
  <si>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</si>
  <si>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</si>
  <si>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</si>
  <si>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</si>
  <si>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</si>
  <si>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</si>
  <si>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</si>
  <si>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</si>
  <si>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</si>
  <si>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</si>
  <si>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</si>
  <si>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</si>
  <si>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</si>
  <si>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</si>
  <si>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</si>
  <si>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</si>
  <si>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</si>
  <si>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</si>
  <si>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</si>
  <si>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</si>
  <si>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</si>
  <si>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</si>
  <si>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</si>
  <si>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</si>
  <si>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</si>
  <si>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</si>
  <si>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</si>
  <si>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</si>
  <si>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</si>
  <si>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</si>
  <si>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</si>
  <si>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</si>
  <si>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</si>
  <si>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</si>
  <si>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</si>
  <si>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</si>
  <si>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</si>
  <si>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</si>
  <si>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</si>
  <si>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</si>
  <si>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</si>
  <si>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</si>
  <si>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</si>
  <si>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</si>
  <si>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</si>
  <si>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</si>
  <si>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</si>
  <si>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</si>
  <si>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</si>
  <si>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</si>
  <si>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</si>
  <si>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</si>
  <si>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</si>
  <si>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</si>
  <si>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</si>
  <si>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</si>
  <si>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</si>
  <si>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</si>
  <si>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</si>
  <si>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</si>
  <si>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</si>
  <si>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</si>
  <si>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</si>
  <si>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</si>
  <si>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</si>
  <si>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</si>
  <si>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</si>
  <si>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</si>
  <si>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</si>
  <si>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</si>
  <si>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</si>
  <si>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</si>
  <si>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</si>
  <si>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</si>
  <si>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</si>
  <si>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</si>
  <si>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</si>
  <si>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</si>
  <si>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</si>
  <si>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</si>
  <si>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</si>
  <si>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</si>
  <si>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</si>
  <si>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</si>
  <si>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</si>
  <si>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</si>
  <si>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</si>
  <si>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</si>
  <si>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</si>
  <si>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</si>
  <si>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</si>
  <si>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</si>
  <si>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</si>
  <si>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</si>
  <si>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</si>
  <si>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</si>
  <si>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</si>
  <si>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</si>
  <si>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</si>
  <si>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</si>
  <si>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</si>
  <si>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</si>
  <si>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</si>
  <si>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</si>
  <si>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</si>
  <si>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</si>
  <si>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</si>
  <si>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</si>
  <si>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</si>
  <si>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</si>
  <si>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</si>
  <si>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</si>
  <si>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</si>
  <si>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</si>
  <si>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</si>
  <si>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</si>
  <si>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</si>
  <si>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</si>
  <si>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</si>
  <si>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</si>
  <si>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</si>
  <si>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</si>
  <si>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</si>
  <si>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</si>
  <si>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</si>
  <si>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</si>
  <si>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</si>
  <si>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</si>
  <si>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</si>
  <si>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</si>
  <si>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</si>
  <si>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</si>
  <si>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</si>
  <si>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</si>
  <si>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</si>
  <si>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</si>
  <si>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</si>
  <si>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</si>
  <si>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</si>
  <si>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</si>
  <si>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</si>
  <si>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</si>
  <si>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</si>
  <si>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</si>
  <si>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</si>
  <si>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</si>
  <si>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</si>
  <si>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</si>
  <si>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</si>
  <si>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</si>
  <si>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</si>
  <si>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</si>
  <si>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</si>
  <si>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</si>
  <si>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</si>
  <si>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</si>
  <si>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</si>
  <si>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</si>
  <si>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</si>
  <si>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</si>
  <si>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</si>
  <si>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</si>
  <si>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</si>
  <si>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</si>
  <si>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</si>
  <si>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</si>
  <si>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</si>
  <si>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</si>
  <si>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</si>
  <si>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</si>
  <si>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</si>
  <si>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</si>
  <si>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</si>
  <si>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</si>
  <si>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</si>
  <si>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</si>
  <si>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</si>
  <si>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</si>
  <si>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</si>
  <si>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</si>
  <si>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</si>
  <si>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</si>
  <si>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</si>
  <si>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</si>
  <si>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</si>
  <si>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</si>
  <si>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</si>
  <si>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</si>
  <si>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</si>
  <si>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</si>
  <si>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</si>
  <si>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</si>
  <si>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</si>
  <si>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</si>
  <si>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</si>
  <si>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</si>
  <si>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</si>
  <si>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</si>
  <si>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</si>
  <si>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</si>
  <si>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</si>
  <si>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</si>
  <si>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</si>
  <si>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</si>
  <si>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</si>
  <si>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</si>
  <si>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</si>
  <si>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</si>
  <si>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</si>
  <si>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</si>
  <si>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</si>
  <si>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</si>
  <si>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</si>
  <si>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</si>
  <si>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</si>
  <si>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</si>
  <si>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</si>
  <si>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</si>
  <si>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</si>
  <si>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</si>
  <si>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</si>
  <si>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</si>
  <si>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</si>
  <si>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</si>
  <si>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</si>
  <si>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</si>
  <si>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</si>
  <si>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</si>
  <si>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</si>
  <si>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</si>
  <si>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</si>
  <si>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</si>
  <si>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</si>
  <si>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</si>
  <si>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</si>
  <si>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</si>
  <si>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</si>
  <si>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</si>
  <si>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</si>
  <si>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</si>
  <si>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</si>
  <si>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</si>
  <si>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</si>
  <si>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</si>
  <si>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</si>
  <si>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</si>
  <si>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</si>
  <si>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</si>
  <si>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</si>
  <si>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</si>
  <si>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</si>
  <si>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</si>
  <si>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</si>
  <si>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</si>
  <si>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</si>
  <si>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</si>
  <si>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</si>
  <si>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</si>
  <si>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</si>
  <si>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</si>
  <si>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</si>
  <si>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</si>
  <si>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</si>
  <si>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</si>
  <si>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</si>
  <si>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</si>
  <si>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</si>
  <si>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</si>
  <si>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</si>
  <si>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</si>
  <si>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</si>
  <si>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</si>
  <si>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</si>
  <si>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</si>
  <si>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</si>
  <si>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</si>
  <si>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</si>
  <si>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</si>
  <si>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</si>
  <si>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</si>
  <si>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</si>
  <si>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</si>
  <si>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</si>
  <si>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</si>
  <si>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</si>
  <si>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</si>
  <si>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</si>
  <si>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</si>
  <si>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</si>
  <si>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</si>
  <si>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</si>
  <si>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</si>
  <si>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</si>
  <si>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</si>
  <si>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</si>
  <si>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</si>
  <si>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</si>
  <si>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</si>
  <si>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</si>
  <si>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</si>
  <si>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</si>
  <si>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</si>
  <si>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</si>
  <si>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</si>
  <si>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</si>
  <si>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</si>
  <si>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</si>
  <si>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</si>
  <si>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</si>
  <si>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</si>
  <si>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</si>
  <si>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</si>
  <si>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</si>
  <si>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</si>
  <si>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</si>
  <si>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</si>
  <si>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</si>
  <si>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</si>
  <si>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</si>
  <si>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</si>
  <si>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</si>
  <si>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</si>
  <si>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</si>
  <si>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</si>
  <si>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</si>
  <si>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</si>
  <si>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</si>
  <si>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</si>
  <si>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</si>
  <si>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</si>
  <si>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</si>
  <si>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</si>
  <si>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</si>
  <si>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</si>
  <si>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</si>
  <si>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</si>
  <si>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</si>
  <si>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</si>
  <si>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</si>
  <si>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</si>
  <si>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</si>
  <si>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</si>
  <si>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</si>
  <si>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</si>
  <si>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</si>
  <si>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</si>
  <si>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</si>
  <si>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</si>
  <si>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</si>
  <si>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</si>
  <si>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</si>
  <si>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</si>
  <si>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</si>
  <si>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</si>
  <si>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</si>
  <si>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</si>
  <si>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</si>
  <si>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</si>
  <si>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</si>
  <si>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</si>
  <si>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</si>
  <si>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</si>
  <si>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</si>
  <si>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</si>
  <si>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</si>
  <si>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</si>
  <si>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</si>
  <si>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</si>
  <si>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</si>
  <si>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</si>
  <si>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</si>
  <si>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</si>
  <si>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</si>
  <si>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</si>
  <si>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</si>
  <si>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</si>
  <si>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</si>
  <si>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</si>
  <si>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</si>
  <si>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</si>
  <si>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</si>
  <si>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</si>
  <si>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</si>
  <si>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</si>
  <si>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</si>
  <si>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</si>
  <si>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</si>
  <si>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</si>
  <si>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</si>
  <si>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</si>
  <si>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</si>
  <si>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</si>
  <si>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</si>
  <si>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</si>
  <si>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</si>
  <si>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</si>
  <si>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</si>
  <si>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</si>
  <si>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</si>
  <si>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</si>
  <si>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</si>
  <si>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</si>
  <si>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</si>
  <si>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</si>
  <si>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</si>
  <si>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</si>
  <si>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</si>
  <si>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</si>
  <si>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</si>
  <si>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</si>
  <si>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</si>
  <si>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</si>
  <si>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</si>
  <si>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</si>
  <si>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</si>
  <si>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</si>
  <si>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</si>
  <si>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</si>
  <si>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</si>
  <si>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</si>
  <si>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</si>
  <si>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</si>
  <si>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</si>
  <si>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</si>
  <si>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</si>
  <si>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</si>
  <si>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</si>
  <si>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</si>
  <si>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</si>
  <si>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</si>
  <si>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</si>
  <si>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</si>
  <si>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</si>
  <si>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</si>
  <si>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</si>
  <si>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</si>
  <si>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</si>
  <si>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</si>
  <si>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</si>
  <si>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</si>
  <si>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</si>
  <si>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</si>
  <si>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</si>
  <si>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</si>
  <si>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</si>
  <si>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</si>
  <si>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</si>
  <si>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</si>
  <si>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</si>
  <si>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</si>
  <si>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</si>
  <si>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</si>
  <si>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</si>
  <si>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</si>
  <si>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</si>
  <si>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</si>
  <si>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</si>
  <si>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</si>
  <si>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</si>
  <si>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</si>
  <si>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</si>
  <si>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</si>
  <si>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</si>
  <si>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</si>
  <si>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</si>
  <si>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</si>
  <si>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</si>
  <si>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</si>
  <si>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</si>
  <si>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</si>
  <si>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</si>
  <si>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</si>
  <si>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</si>
  <si>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</si>
  <si>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</si>
  <si>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</si>
  <si>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</si>
  <si>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</si>
  <si>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</si>
  <si>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</si>
  <si>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</si>
  <si>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</si>
  <si>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</si>
  <si>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</si>
  <si>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</si>
  <si>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</si>
  <si>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</si>
  <si>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</si>
  <si>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</si>
  <si>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</si>
  <si>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</si>
  <si>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</si>
  <si>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</si>
  <si>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</si>
  <si>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</si>
  <si>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</si>
  <si>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</si>
  <si>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</si>
  <si>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</si>
  <si>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</si>
  <si>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</si>
  <si>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</si>
  <si>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</si>
  <si>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</si>
  <si>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</si>
  <si>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</si>
  <si>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</si>
  <si>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</si>
  <si>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</si>
  <si>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</si>
  <si>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</si>
  <si>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</si>
  <si>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</si>
  <si>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</si>
  <si>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</si>
  <si>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</si>
  <si>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</si>
  <si>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</si>
  <si>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</si>
  <si>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</si>
  <si>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</si>
  <si>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</si>
  <si>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</si>
  <si>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</si>
  <si>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</si>
  <si>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</si>
  <si>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</si>
  <si>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</si>
  <si>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</si>
  <si>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</si>
  <si>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</si>
  <si>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</si>
  <si>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</si>
  <si>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</si>
  <si>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</si>
  <si>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</si>
  <si>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</si>
  <si>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</si>
  <si>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</si>
  <si>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</si>
  <si>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</si>
  <si>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</si>
  <si>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</si>
  <si>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</si>
  <si>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</si>
  <si>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</si>
  <si>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</si>
  <si>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</si>
  <si>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</si>
  <si>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</si>
  <si>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</si>
  <si>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</si>
  <si>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</si>
  <si>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</si>
  <si>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</si>
  <si>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</si>
  <si>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</si>
  <si>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</si>
  <si>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</si>
  <si>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</si>
  <si>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</si>
  <si>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</si>
  <si>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</si>
  <si>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</si>
  <si>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</si>
  <si>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</si>
  <si>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</si>
  <si>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</si>
  <si>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</si>
  <si>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</si>
  <si>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</si>
  <si>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</si>
  <si>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</si>
  <si>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</si>
  <si>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</si>
  <si>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</si>
  <si>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</si>
  <si>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</si>
  <si>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</si>
  <si>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</si>
  <si>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</si>
  <si>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</si>
  <si>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</si>
  <si>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</si>
  <si>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</si>
  <si>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</si>
  <si>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</si>
  <si>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</si>
  <si>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</si>
  <si>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</si>
  <si>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</si>
  <si>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</si>
  <si>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</si>
  <si>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</si>
  <si>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</si>
  <si>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</si>
  <si>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</si>
  <si>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</si>
  <si>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</si>
  <si>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</si>
  <si>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</si>
  <si>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</si>
  <si>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</si>
  <si>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</si>
  <si>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</si>
  <si>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</si>
  <si>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</si>
  <si>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</si>
  <si>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</si>
  <si>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</si>
  <si>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</si>
  <si>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</si>
  <si>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</si>
  <si>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</si>
  <si>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</si>
  <si>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</si>
  <si>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</si>
  <si>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</si>
  <si>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</si>
  <si>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</si>
  <si>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</si>
  <si>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</si>
  <si>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</si>
  <si>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</si>
  <si>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</si>
  <si>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</si>
  <si>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</si>
  <si>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</si>
  <si>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</si>
  <si>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</si>
  <si>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</si>
  <si>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</si>
  <si>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</si>
  <si>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</si>
  <si>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</si>
  <si>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</si>
  <si>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</si>
  <si>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</si>
  <si>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</si>
  <si>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</si>
  <si>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</si>
  <si>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</si>
  <si>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</si>
  <si>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</si>
  <si>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</si>
  <si>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</si>
  <si>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</si>
  <si>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</si>
  <si>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</si>
  <si>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</si>
  <si>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</si>
  <si>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</si>
  <si>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</si>
  <si>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</si>
  <si>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</si>
  <si>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</si>
  <si>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</si>
  <si>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</si>
  <si>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</si>
  <si>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</si>
  <si>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</si>
  <si>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</si>
  <si>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</si>
  <si>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</si>
  <si>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</si>
  <si>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</si>
  <si>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</si>
  <si>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</si>
  <si>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</si>
  <si>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</si>
  <si>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</si>
  <si>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</si>
  <si>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</si>
  <si>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</si>
  <si>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</si>
  <si>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</si>
  <si>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</si>
  <si>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</si>
  <si>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</si>
  <si>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</si>
  <si>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</si>
  <si>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</si>
  <si>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</si>
  <si>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</si>
  <si>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</si>
  <si>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</si>
  <si>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</si>
  <si>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</si>
  <si>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</si>
  <si>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</si>
  <si>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</si>
  <si>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</si>
  <si>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</si>
  <si>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</si>
  <si>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</si>
  <si>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</si>
  <si>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</si>
  <si>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</si>
  <si>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</si>
  <si>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</si>
  <si>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</si>
  <si>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</si>
  <si>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</si>
  <si>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</si>
  <si>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</si>
  <si>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</si>
  <si>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</si>
  <si>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</si>
  <si>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</si>
  <si>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</si>
  <si>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</si>
  <si>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</si>
  <si>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</si>
  <si>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</si>
  <si>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</si>
  <si>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</si>
  <si>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</si>
  <si>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</si>
  <si>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</si>
  <si>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</si>
  <si>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</si>
  <si>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</si>
  <si>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</si>
  <si>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</si>
  <si>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</si>
  <si>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</si>
  <si>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</si>
  <si>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</si>
  <si>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</si>
  <si>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</si>
  <si>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</si>
  <si>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</si>
  <si>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</si>
  <si>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</si>
  <si>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</si>
  <si>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</si>
  <si>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</si>
  <si>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</si>
  <si>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</si>
  <si>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</si>
  <si>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</si>
  <si>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</si>
  <si>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</si>
  <si>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</si>
  <si>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</si>
  <si>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</si>
  <si>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</si>
  <si>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</si>
  <si>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</si>
  <si>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</si>
  <si>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</si>
  <si>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</si>
  <si>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</si>
  <si>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</si>
  <si>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</si>
  <si>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</si>
  <si>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</si>
  <si>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</si>
  <si>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</si>
  <si>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</si>
  <si>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</si>
  <si>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</si>
  <si>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</si>
  <si>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</si>
  <si>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</si>
  <si>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</si>
  <si>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</si>
  <si>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</si>
  <si>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</si>
  <si>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</si>
  <si>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</si>
  <si>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</si>
  <si>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</si>
  <si>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</si>
  <si>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</si>
  <si>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</si>
  <si>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</si>
  <si>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</si>
  <si>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</si>
  <si>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</si>
  <si>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</si>
  <si>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</si>
  <si>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</si>
  <si>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</si>
  <si>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</si>
  <si>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</si>
  <si>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</si>
  <si>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</si>
  <si>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</si>
  <si>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</si>
  <si>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</si>
  <si>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</si>
  <si>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</si>
  <si>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</si>
  <si>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</si>
  <si>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</si>
  <si>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</si>
  <si>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</si>
  <si>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</si>
  <si>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</si>
  <si>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</si>
  <si>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</si>
  <si>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</si>
  <si>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</si>
  <si>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</si>
  <si>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</si>
  <si>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</si>
  <si>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</si>
  <si>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</si>
  <si>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</si>
  <si>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</si>
  <si>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</si>
  <si>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</si>
  <si>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</si>
  <si>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</si>
  <si>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</si>
  <si>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</si>
  <si>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</si>
  <si>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</si>
  <si>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</si>
  <si>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</si>
  <si>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</si>
  <si>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</si>
  <si>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</si>
  <si>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</si>
  <si>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</si>
  <si>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</si>
  <si>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</si>
  <si>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</si>
  <si>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</si>
  <si>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</si>
  <si>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</si>
  <si>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</si>
  <si>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</si>
  <si>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</si>
  <si>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</si>
  <si>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</si>
  <si>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</si>
  <si>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</si>
  <si>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</si>
  <si>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</si>
  <si>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</si>
  <si>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</si>
  <si>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</si>
  <si>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</si>
  <si>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</si>
  <si>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</si>
  <si>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</si>
  <si>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</si>
  <si>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</si>
  <si>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</si>
  <si>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</si>
  <si>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</si>
  <si>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</si>
  <si>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</si>
  <si>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</si>
  <si>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</si>
  <si>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</si>
  <si>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</si>
  <si>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</si>
  <si>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</si>
  <si>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</si>
  <si>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</si>
  <si>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</si>
  <si>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</si>
  <si>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</si>
  <si>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</si>
  <si>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</si>
  <si>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</si>
  <si>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</si>
  <si>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</si>
  <si>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</si>
  <si>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</si>
  <si>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</si>
  <si>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</si>
  <si>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</si>
  <si>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</si>
  <si>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</si>
  <si>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</si>
  <si>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</si>
  <si>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</si>
  <si>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</si>
  <si>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</si>
  <si>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</si>
  <si>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</si>
  <si>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</si>
  <si>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</si>
  <si>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</si>
  <si>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</si>
  <si>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</si>
  <si>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</si>
  <si>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</si>
  <si>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</si>
  <si>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</si>
  <si>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</si>
  <si>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</si>
  <si>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</si>
  <si>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</si>
  <si>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</si>
  <si>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</si>
  <si>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</si>
  <si>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</si>
  <si>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</si>
  <si>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</si>
  <si>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</si>
  <si>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</si>
  <si>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</si>
  <si>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</si>
  <si>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</si>
  <si>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</si>
  <si>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</si>
  <si>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</si>
  <si>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</si>
  <si>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</si>
  <si>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</si>
  <si>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</si>
  <si>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</si>
  <si>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</si>
  <si>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</si>
  <si>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</si>
  <si>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</si>
  <si>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</si>
  <si>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</si>
  <si>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</si>
  <si>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</si>
  <si>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</si>
  <si>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</si>
  <si>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</si>
  <si>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</si>
  <si>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</si>
  <si>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</si>
  <si>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</si>
  <si>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</si>
  <si>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</si>
  <si>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</si>
  <si>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</si>
  <si>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</si>
  <si>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</si>
  <si>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</si>
  <si>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</si>
  <si>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</si>
  <si>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</si>
  <si>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</si>
  <si>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</si>
  <si>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</si>
  <si>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</si>
  <si>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</si>
  <si>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</si>
  <si>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</si>
  <si>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</si>
  <si>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</si>
  <si>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</si>
  <si>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</si>
  <si>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</si>
  <si>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</si>
  <si>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</si>
  <si>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</si>
  <si>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</si>
  <si>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</si>
  <si>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</si>
  <si>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</si>
  <si>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</si>
  <si>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</si>
  <si>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</si>
  <si>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</si>
  <si>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</si>
  <si>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</si>
  <si>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</si>
  <si>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</si>
  <si>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</si>
  <si>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</si>
  <si>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</si>
  <si>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</si>
  <si>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</si>
  <si>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</si>
  <si>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</si>
  <si>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</si>
  <si>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</si>
  <si>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</si>
  <si>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</si>
  <si>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</si>
  <si>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</si>
  <si>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</si>
  <si>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</si>
  <si>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</si>
  <si>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</si>
  <si>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</si>
  <si>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</si>
  <si>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</si>
  <si>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</si>
  <si>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</si>
  <si>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</si>
  <si>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</si>
  <si>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</si>
  <si>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</si>
  <si>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</si>
  <si>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</si>
  <si>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</si>
  <si>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</si>
  <si>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</si>
  <si>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</si>
  <si>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</si>
  <si>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</si>
  <si>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</si>
  <si>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</si>
  <si>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</si>
  <si>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</si>
  <si>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</si>
  <si>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</si>
  <si>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</si>
  <si>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</si>
  <si>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</si>
  <si>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</si>
  <si>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</si>
  <si>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</si>
  <si>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</si>
  <si>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</si>
  <si>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</si>
  <si>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</si>
  <si>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</si>
  <si>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</si>
  <si>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</si>
  <si>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</si>
  <si>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</si>
  <si>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</si>
  <si>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</si>
  <si>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</si>
  <si>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</si>
  <si>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</si>
  <si>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</si>
  <si>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</si>
  <si>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</si>
  <si>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</si>
  <si>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</si>
  <si>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</si>
  <si>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</si>
  <si>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</si>
  <si>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</si>
  <si>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</si>
  <si>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</si>
  <si>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</si>
  <si>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</si>
  <si>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</si>
  <si>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</si>
  <si>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</si>
  <si>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</si>
  <si>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</si>
  <si>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</si>
  <si>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</si>
  <si>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</si>
  <si>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</si>
  <si>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</si>
  <si>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</si>
  <si>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</si>
  <si>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</si>
  <si>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</si>
  <si>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</si>
  <si>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</si>
  <si>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</si>
  <si>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</si>
  <si>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</si>
  <si>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</si>
  <si>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</si>
  <si>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</si>
  <si>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</si>
  <si>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</si>
  <si>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</si>
  <si>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</si>
  <si>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</si>
  <si>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</si>
  <si>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</si>
  <si>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</si>
  <si>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</si>
  <si>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</si>
  <si>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</si>
  <si>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</si>
  <si>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</si>
  <si>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</si>
  <si>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</si>
  <si>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</si>
  <si>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</si>
  <si>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</si>
  <si>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</si>
  <si>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</si>
  <si>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</si>
  <si>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</si>
  <si>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</si>
  <si>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</si>
  <si>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</si>
  <si>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</si>
  <si>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</si>
  <si>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</si>
  <si>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</si>
  <si>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</si>
  <si>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</si>
  <si>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</si>
  <si>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</si>
  <si>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</si>
  <si>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</si>
  <si>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</si>
  <si>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</si>
  <si>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</si>
  <si>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</si>
  <si>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</si>
  <si>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</si>
  <si>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</si>
  <si>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</si>
  <si>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</si>
  <si>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</si>
  <si>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</si>
  <si>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</si>
  <si>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</si>
  <si>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</si>
  <si>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</si>
  <si>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</si>
  <si>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</si>
  <si>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</si>
  <si>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</si>
  <si>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</si>
  <si>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</si>
  <si>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</si>
  <si>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</si>
  <si>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</si>
  <si>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</si>
  <si>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</si>
  <si>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</si>
  <si>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</si>
  <si>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</si>
  <si>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</si>
  <si>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</si>
  <si>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</si>
  <si>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</si>
  <si>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</si>
  <si>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</si>
  <si>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</si>
  <si>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</si>
  <si>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</si>
  <si>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</si>
  <si>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</si>
  <si>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</si>
  <si>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</si>
  <si>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</si>
  <si>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</si>
  <si>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</si>
  <si>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</si>
  <si>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</si>
  <si>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</si>
  <si>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</si>
  <si>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</si>
  <si>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</si>
  <si>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</si>
  <si>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</si>
  <si>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</si>
  <si>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</si>
  <si>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</si>
  <si>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</si>
  <si>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</si>
  <si>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</si>
  <si>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</si>
  <si>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</si>
  <si>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</si>
  <si>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</si>
  <si>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</si>
  <si>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</si>
  <si>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</si>
  <si>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</si>
  <si>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</si>
  <si>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</si>
  <si>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</si>
  <si>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</si>
  <si>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</si>
  <si>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</si>
  <si>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</si>
  <si>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</si>
  <si>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</si>
  <si>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</si>
  <si>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</si>
  <si>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</si>
  <si>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</si>
  <si>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</si>
  <si>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</si>
  <si>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</si>
  <si>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</si>
  <si>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</si>
  <si>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</si>
  <si>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</si>
  <si>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</si>
  <si>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</si>
  <si>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</si>
  <si>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</si>
  <si>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</si>
  <si>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</si>
  <si>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</si>
  <si>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</si>
  <si>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</si>
  <si>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</si>
  <si>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</si>
  <si>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</si>
  <si>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</si>
  <si>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</si>
  <si>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</si>
  <si>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</si>
  <si>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</si>
  <si>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</si>
  <si>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</si>
  <si>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</si>
  <si>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</si>
  <si>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</si>
  <si>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</si>
  <si>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</si>
  <si>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</si>
  <si>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</si>
  <si>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</si>
  <si>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</si>
  <si>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</si>
  <si>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</si>
  <si>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</si>
  <si>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</si>
  <si>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</si>
  <si>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</si>
  <si>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</si>
  <si>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</si>
  <si>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</si>
  <si>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</si>
  <si>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</si>
  <si>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</si>
  <si>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</si>
  <si>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</si>
  <si>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</si>
  <si>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</si>
  <si>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</si>
  <si>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</si>
  <si>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</si>
  <si>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</si>
  <si>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</si>
  <si>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</si>
  <si>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</si>
  <si>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</si>
  <si>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</si>
  <si>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</si>
  <si>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</si>
  <si>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</si>
  <si>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</si>
  <si>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</si>
  <si>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</si>
  <si>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</si>
  <si>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</si>
  <si>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</si>
  <si>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</si>
  <si>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</si>
  <si>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</si>
  <si>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</si>
  <si>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</si>
  <si>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</si>
  <si>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</si>
  <si>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</si>
  <si>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</si>
  <si>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</si>
  <si>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</si>
  <si>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</si>
  <si>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</si>
  <si>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</si>
  <si>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</si>
  <si>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</si>
  <si>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</si>
  <si>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</si>
  <si>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</si>
  <si>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</si>
  <si>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</si>
  <si>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</si>
  <si>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</si>
  <si>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</si>
  <si>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</si>
  <si>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</si>
  <si>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</si>
  <si>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</si>
  <si>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</si>
  <si>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</si>
  <si>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</si>
  <si>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</si>
  <si>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</si>
  <si>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</si>
  <si>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</si>
  <si>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</si>
  <si>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</si>
  <si>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</si>
  <si>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</si>
  <si>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</si>
  <si>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</si>
  <si>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</si>
  <si>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</si>
  <si>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</si>
  <si>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</si>
  <si>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</si>
  <si>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</si>
  <si>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</si>
  <si>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</si>
  <si>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</si>
  <si>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</si>
  <si>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</si>
  <si>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</si>
  <si>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</si>
  <si>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</si>
  <si>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</si>
  <si>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</si>
  <si>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</si>
  <si>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</si>
  <si>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</si>
  <si>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</si>
  <si>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</si>
  <si>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</si>
  <si>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</si>
  <si>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</si>
  <si>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</si>
  <si>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</si>
  <si>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</si>
  <si>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</si>
  <si>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</si>
  <si>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</si>
  <si>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</si>
  <si>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</si>
  <si>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</si>
  <si>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</si>
  <si>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</si>
  <si>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</si>
  <si>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</si>
  <si>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</si>
  <si>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</si>
  <si>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</si>
  <si>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</si>
  <si>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</si>
  <si>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</si>
  <si>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</si>
  <si>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</si>
  <si>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</si>
  <si>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</si>
  <si>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</si>
  <si>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</si>
  <si>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</si>
  <si>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</si>
  <si>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</si>
  <si>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</si>
  <si>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</si>
  <si>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</si>
  <si>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</si>
  <si>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</si>
  <si>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</si>
  <si>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</si>
  <si>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</si>
  <si>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</si>
  <si>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</si>
  <si>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</si>
  <si>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</si>
  <si>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</si>
  <si>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</si>
  <si>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</si>
  <si>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</si>
  <si>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</si>
  <si>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</si>
  <si>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</si>
  <si>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</si>
  <si>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</si>
  <si>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</si>
  <si>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</si>
  <si>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</si>
  <si>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</si>
  <si>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</si>
  <si>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</si>
  <si>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</si>
  <si>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</si>
  <si>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</si>
  <si>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</si>
  <si>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</si>
  <si>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</si>
  <si>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</si>
  <si>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</si>
  <si>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</si>
  <si>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</si>
  <si>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</si>
  <si>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</si>
  <si>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</si>
  <si>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</si>
  <si>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</si>
  <si>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</si>
  <si>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</si>
  <si>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</si>
  <si>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</si>
  <si>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</si>
  <si>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</si>
  <si>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</si>
  <si>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</si>
  <si>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</si>
  <si>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</si>
  <si>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</si>
  <si>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</si>
  <si>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</si>
  <si>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</si>
  <si>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</si>
  <si>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</si>
  <si>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</si>
  <si>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</si>
  <si>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</si>
  <si>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</si>
  <si>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</si>
  <si>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</si>
  <si>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</si>
  <si>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</si>
  <si>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</si>
  <si>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</si>
  <si>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</si>
  <si>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</si>
  <si>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</si>
  <si>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</si>
  <si>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</si>
  <si>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</si>
  <si>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</si>
  <si>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</si>
  <si>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</si>
  <si>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</si>
  <si>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</si>
  <si>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</si>
  <si>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</si>
  <si>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</si>
  <si>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</si>
  <si>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</si>
  <si>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</si>
  <si>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</si>
  <si>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</si>
  <si>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</si>
  <si>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</si>
  <si>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</si>
  <si>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</si>
  <si>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</si>
  <si>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</si>
  <si>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</si>
  <si>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</si>
  <si>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</si>
  <si>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</si>
  <si>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</si>
  <si>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</si>
  <si>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</si>
  <si>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</si>
  <si>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</si>
  <si>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</si>
  <si>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</si>
  <si>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</si>
  <si>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</si>
  <si>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</si>
  <si>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</si>
  <si>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</si>
  <si>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</si>
  <si>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</si>
  <si>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</si>
  <si>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</si>
  <si>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</si>
  <si>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</si>
  <si>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</si>
  <si>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</si>
  <si>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</si>
  <si>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</si>
  <si>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</si>
  <si>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</si>
  <si>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</si>
  <si>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</si>
  <si>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</si>
  <si>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</si>
  <si>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</si>
  <si>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</si>
  <si>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</si>
  <si>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</si>
  <si>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</si>
  <si>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</si>
  <si>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</si>
  <si>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</si>
  <si>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</si>
  <si>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</si>
  <si>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</si>
  <si>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</si>
  <si>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</si>
  <si>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</si>
  <si>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</si>
  <si>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</si>
  <si>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</si>
  <si>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</si>
  <si>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</si>
  <si>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</si>
  <si>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</si>
  <si>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</si>
  <si>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</si>
  <si>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</si>
  <si>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</si>
  <si>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</si>
  <si>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</si>
  <si>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</si>
  <si>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</si>
  <si>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</si>
  <si>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</si>
  <si>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</si>
  <si>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</si>
  <si>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</si>
  <si>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</si>
  <si>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</si>
  <si>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</si>
  <si>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</si>
  <si>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</si>
  <si>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</si>
  <si>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</si>
  <si>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</si>
  <si>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</si>
  <si>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</si>
  <si>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</si>
  <si>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</si>
  <si>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</si>
  <si>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</si>
  <si>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</si>
  <si>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</si>
  <si>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</si>
  <si>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</si>
  <si>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</si>
  <si>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</si>
  <si>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</si>
  <si>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</si>
  <si>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</si>
  <si>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</si>
  <si>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</si>
  <si>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</si>
  <si>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</si>
  <si>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</si>
  <si>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</si>
  <si>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</si>
  <si>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</si>
  <si>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</si>
  <si>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</si>
  <si>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</si>
  <si>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</si>
  <si>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</si>
  <si>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</si>
  <si>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</si>
  <si>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</si>
  <si>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</si>
  <si>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</si>
  <si>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</si>
  <si>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</si>
  <si>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</si>
  <si>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</si>
  <si>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</si>
  <si>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</si>
  <si>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</si>
  <si>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</si>
  <si>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</si>
  <si>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</si>
  <si>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</si>
  <si>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</si>
  <si>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</si>
  <si>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</si>
  <si>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</si>
  <si>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</si>
  <si>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</si>
  <si>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</si>
  <si>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</si>
  <si>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</si>
  <si>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</si>
  <si>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</si>
  <si>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</si>
  <si>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</si>
  <si>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</si>
  <si>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</si>
  <si>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</si>
  <si>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</si>
  <si>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</si>
  <si>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</si>
  <si>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</si>
  <si>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</si>
  <si>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</si>
  <si>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</si>
  <si>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</si>
  <si>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</si>
  <si>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</si>
  <si>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</si>
  <si>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</si>
  <si>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</si>
  <si>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</si>
  <si>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</si>
  <si>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</si>
  <si>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</si>
  <si>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</si>
  <si>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</si>
  <si>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</si>
  <si>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</si>
  <si>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</si>
  <si>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</si>
  <si>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</si>
  <si>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</si>
  <si>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</si>
  <si>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</si>
  <si>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</si>
  <si>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</si>
  <si>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</si>
  <si>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</si>
  <si>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</si>
  <si>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</si>
  <si>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</si>
  <si>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</si>
  <si>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</si>
  <si>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</si>
  <si>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</si>
  <si>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</si>
  <si>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</si>
  <si>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</si>
  <si>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</si>
  <si>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</si>
  <si>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</si>
  <si>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</si>
  <si>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</si>
  <si>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</si>
  <si>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</si>
  <si>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</si>
  <si>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</si>
  <si>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</si>
  <si>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</si>
  <si>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</si>
  <si>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</si>
  <si>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</si>
  <si>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</si>
  <si>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</si>
  <si>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</si>
  <si>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</si>
  <si>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</si>
  <si>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</si>
  <si>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</si>
  <si>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</si>
  <si>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</si>
  <si>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</si>
  <si>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</si>
  <si>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</si>
  <si>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</si>
  <si>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</si>
  <si>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</si>
  <si>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</si>
  <si>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</si>
  <si>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</si>
  <si>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</si>
  <si>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</si>
  <si>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</si>
  <si>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</si>
  <si>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</si>
  <si>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</si>
  <si>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</si>
  <si>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</si>
  <si>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</si>
  <si>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</si>
  <si>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</si>
  <si>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</si>
  <si>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</si>
  <si>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</si>
  <si>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</si>
  <si>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</si>
  <si>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</si>
  <si>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</si>
  <si>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</si>
  <si>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</si>
  <si>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</si>
  <si>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</si>
  <si>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</si>
  <si>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</si>
  <si>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</si>
  <si>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</si>
  <si>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</si>
  <si>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</si>
  <si>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</si>
  <si>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</si>
  <si>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</si>
  <si>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</si>
  <si>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</si>
  <si>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</si>
  <si>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</si>
  <si>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</si>
  <si>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</si>
  <si>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</si>
  <si>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</si>
  <si>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</si>
  <si>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</si>
  <si>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</si>
  <si>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</si>
  <si>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</si>
  <si>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</si>
  <si>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</si>
  <si>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</si>
  <si>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</si>
  <si>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</si>
  <si>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</si>
  <si>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</si>
  <si>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</si>
  <si>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</si>
  <si>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</si>
  <si>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</si>
  <si>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</si>
  <si>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</si>
  <si>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</si>
  <si>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</si>
  <si>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</si>
  <si>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</si>
  <si>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</si>
  <si>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</si>
  <si>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</si>
  <si>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</si>
  <si>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</si>
  <si>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</si>
  <si>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</si>
  <si>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</si>
  <si>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</si>
  <si>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</si>
  <si>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</si>
  <si>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</si>
  <si>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</si>
  <si>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</si>
  <si>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</si>
  <si>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</si>
  <si>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</si>
  <si>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</si>
  <si>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</si>
  <si>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</si>
  <si>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</si>
  <si>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</si>
  <si>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</si>
  <si>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</si>
  <si>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</si>
  <si>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</si>
  <si>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</si>
  <si>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</si>
  <si>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</si>
  <si>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</si>
  <si>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</si>
  <si>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</si>
  <si>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</si>
  <si>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</si>
  <si>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</si>
  <si>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</si>
  <si>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</si>
  <si>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</si>
  <si>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</si>
  <si>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</si>
  <si>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</si>
  <si>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</si>
  <si>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</si>
  <si>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</si>
  <si>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</si>
  <si>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</si>
  <si>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</si>
  <si>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</si>
  <si>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</si>
  <si>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</si>
  <si>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</si>
  <si>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</si>
  <si>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</si>
  <si>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</si>
  <si>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</si>
  <si>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</si>
  <si>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</si>
  <si>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</si>
  <si>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</si>
  <si>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</si>
  <si>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</si>
  <si>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</si>
  <si>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</si>
  <si>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</si>
  <si>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</si>
  <si>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</si>
  <si>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</si>
  <si>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</si>
  <si>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</si>
  <si>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</si>
  <si>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</si>
  <si>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</si>
  <si>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</si>
  <si>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</si>
  <si>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</si>
  <si>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</si>
  <si>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</si>
  <si>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</si>
  <si>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</si>
  <si>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</si>
  <si>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</si>
  <si>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</si>
  <si>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</si>
  <si>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</si>
  <si>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</si>
  <si>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</si>
  <si>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</si>
  <si>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</si>
  <si>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</si>
  <si>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</si>
  <si>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</si>
  <si>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</si>
  <si>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</si>
  <si>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</si>
  <si>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</si>
  <si>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</si>
  <si>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</si>
  <si>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</si>
  <si>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</si>
  <si>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</si>
  <si>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</si>
  <si>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</si>
  <si>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</si>
  <si>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</si>
  <si>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</si>
  <si>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</si>
  <si>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</si>
  <si>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</si>
  <si>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</si>
  <si>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</si>
  <si>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</si>
  <si>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</si>
  <si>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</si>
  <si>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</si>
  <si>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</si>
  <si>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</si>
  <si>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</si>
  <si>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</si>
  <si>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</si>
  <si>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</si>
  <si>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</si>
  <si>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</si>
  <si>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</si>
  <si>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</si>
  <si>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</si>
  <si>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</si>
  <si>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</si>
  <si>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</si>
  <si>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</si>
  <si>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</si>
  <si>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</si>
  <si>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</si>
  <si>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</si>
  <si>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</si>
  <si>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</si>
  <si>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</si>
  <si>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</si>
  <si>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</si>
  <si>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</si>
  <si>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</si>
  <si>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</si>
  <si>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</si>
  <si>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</si>
  <si>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</si>
  <si>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</si>
  <si>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</si>
  <si>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</si>
  <si>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</si>
  <si>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</si>
  <si>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</si>
  <si>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</si>
  <si>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</si>
  <si>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</si>
  <si>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</si>
  <si>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</si>
  <si>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</si>
  <si>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</si>
  <si>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</si>
  <si>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</si>
  <si>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</si>
  <si>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</si>
  <si>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</si>
  <si>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</si>
  <si>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</si>
  <si>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</si>
  <si>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</si>
  <si>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</si>
  <si>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</si>
  <si>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</si>
  <si>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</si>
  <si>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</si>
  <si>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</si>
  <si>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</si>
  <si>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</si>
  <si>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</si>
  <si>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</si>
  <si>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</si>
  <si>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</si>
  <si>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</si>
  <si>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</si>
  <si>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</si>
  <si>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</si>
  <si>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</si>
  <si>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</si>
  <si>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</si>
  <si>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</si>
  <si>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</si>
  <si>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</si>
  <si>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</si>
  <si>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</si>
  <si>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</si>
  <si>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</si>
  <si>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</si>
  <si>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</si>
  <si>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</si>
  <si>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</si>
  <si>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</si>
  <si>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</si>
  <si>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</si>
  <si>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</si>
  <si>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</si>
  <si>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</si>
  <si>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</si>
  <si>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</si>
  <si>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</si>
  <si>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</si>
  <si>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</si>
  <si>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</si>
  <si>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</si>
  <si>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</si>
  <si>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</si>
  <si>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</si>
  <si>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</si>
  <si>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</si>
  <si>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</si>
  <si>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</si>
  <si>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</si>
  <si>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</si>
  <si>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</si>
  <si>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</si>
  <si>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</si>
  <si>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</si>
  <si>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</si>
  <si>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</si>
  <si>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</si>
  <si>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</si>
  <si>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</si>
  <si>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</si>
  <si>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</si>
  <si>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</si>
  <si>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</si>
  <si>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</si>
  <si>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</si>
  <si>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</si>
  <si>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</si>
  <si>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</si>
  <si>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</si>
  <si>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</si>
  <si>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</si>
  <si>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</si>
  <si>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</si>
  <si>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</si>
  <si>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</si>
  <si>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</si>
  <si>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</si>
  <si>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</si>
  <si>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</si>
  <si>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</si>
  <si>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</si>
  <si>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</si>
  <si>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</si>
  <si>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</si>
  <si>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</si>
  <si>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</si>
  <si>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</si>
  <si>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</si>
  <si>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</si>
  <si>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</si>
  <si>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</si>
  <si>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</si>
  <si>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</si>
  <si>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</si>
  <si>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</si>
  <si>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</si>
  <si>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</si>
  <si>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</si>
  <si>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</si>
  <si>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</si>
  <si>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</si>
  <si>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</si>
  <si>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</si>
  <si>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</si>
  <si>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</si>
  <si>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</si>
  <si>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</si>
  <si>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</si>
  <si>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</si>
  <si>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</si>
  <si>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</si>
  <si>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</si>
  <si>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</si>
  <si>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</si>
  <si>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</si>
  <si>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</si>
  <si>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</si>
  <si>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</si>
  <si>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</si>
  <si>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</si>
  <si>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</si>
  <si>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</si>
  <si>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</si>
  <si>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</si>
  <si>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</si>
  <si>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</si>
  <si>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</si>
  <si>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</si>
  <si>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</si>
  <si>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</si>
  <si>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</si>
  <si>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</si>
  <si>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</si>
  <si>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</si>
  <si>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</si>
  <si>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</si>
  <si>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</si>
  <si>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</si>
  <si>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</si>
  <si>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</si>
  <si>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</si>
  <si>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</si>
  <si>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</si>
  <si>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</si>
  <si>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</si>
  <si>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</si>
  <si>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</si>
  <si>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</si>
  <si>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</si>
  <si>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</si>
  <si>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</si>
  <si>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</si>
  <si>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</si>
  <si>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</si>
  <si>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</si>
  <si>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</si>
  <si>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</si>
  <si>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</si>
  <si>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</si>
  <si>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</si>
  <si>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</si>
  <si>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</si>
  <si>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</si>
  <si>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</si>
  <si>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</si>
  <si>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</si>
  <si>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</si>
  <si>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</si>
  <si>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</si>
  <si>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</si>
  <si>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</si>
  <si>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</si>
  <si>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</si>
  <si>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</si>
  <si>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</si>
  <si>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</si>
  <si>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</si>
  <si>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</si>
  <si>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</si>
  <si>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</si>
  <si>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</si>
  <si>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</si>
  <si>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</si>
  <si>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</si>
  <si>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</si>
  <si>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</si>
  <si>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</si>
  <si>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</si>
  <si>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</si>
  <si>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</si>
  <si>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</si>
  <si>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</si>
  <si>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</si>
  <si>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</si>
  <si>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</si>
  <si>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</si>
  <si>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</si>
  <si>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</si>
  <si>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</si>
  <si>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</si>
  <si>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</si>
  <si>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</si>
  <si>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</si>
  <si>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</si>
  <si>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</si>
  <si>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</si>
  <si>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</si>
  <si>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</si>
  <si>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</si>
  <si>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</si>
  <si>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</si>
  <si>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</si>
  <si>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</si>
  <si>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</si>
  <si>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</si>
  <si>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</si>
  <si>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</si>
  <si>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</si>
  <si>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</si>
  <si>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</si>
  <si>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</si>
  <si>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</si>
  <si>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</si>
  <si>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</si>
  <si>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</si>
  <si>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</si>
  <si>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</si>
  <si>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</si>
  <si>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</si>
  <si>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</si>
  <si>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</si>
  <si>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</si>
  <si>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</si>
  <si>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</si>
  <si>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</si>
  <si>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</si>
  <si>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</si>
  <si>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</si>
  <si>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</si>
  <si>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</si>
  <si>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</si>
  <si>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</si>
  <si>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</si>
  <si>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</si>
  <si>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</si>
  <si>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</si>
  <si>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</si>
  <si>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</si>
  <si>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</si>
  <si>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</si>
  <si>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</si>
  <si>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</si>
  <si>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</si>
  <si>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</si>
  <si>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</si>
  <si>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</si>
  <si>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</si>
  <si>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</si>
  <si>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</si>
  <si>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</si>
  <si>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</si>
  <si>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</si>
  <si>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</si>
  <si>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</si>
  <si>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</si>
  <si>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</si>
  <si>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</si>
  <si>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</si>
  <si>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</si>
  <si>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</si>
  <si>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</si>
  <si>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</si>
  <si>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</si>
  <si>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</si>
  <si>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</si>
  <si>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</si>
  <si>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</si>
  <si>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</si>
  <si>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</si>
  <si>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</si>
  <si>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</si>
  <si>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</si>
  <si>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</si>
  <si>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</si>
  <si>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</si>
  <si>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</si>
  <si>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</si>
  <si>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</si>
  <si>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</si>
  <si>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</si>
  <si>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</si>
  <si>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</si>
  <si>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</si>
  <si>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</si>
  <si>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</si>
  <si>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</si>
  <si>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</si>
  <si>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</si>
  <si>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</si>
  <si>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</si>
  <si>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</si>
  <si>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</si>
  <si>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</si>
  <si>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</si>
  <si>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</si>
  <si>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</si>
  <si>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</si>
  <si>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</si>
  <si>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</si>
  <si>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</si>
  <si>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</si>
  <si>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</si>
  <si>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</si>
  <si>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</si>
  <si>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</si>
  <si>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</si>
  <si>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</si>
  <si>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</si>
  <si>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</si>
  <si>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</si>
  <si>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</si>
  <si>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</si>
  <si>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</si>
  <si>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</si>
  <si>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</si>
  <si>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</si>
  <si>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</si>
  <si>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</si>
  <si>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</si>
  <si>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</si>
  <si>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</si>
  <si>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</si>
  <si>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</si>
  <si>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</si>
  <si>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</si>
  <si>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</si>
  <si>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</si>
  <si>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</si>
  <si>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</si>
  <si>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</si>
  <si>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</si>
  <si>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</si>
  <si>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</si>
  <si>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</si>
  <si>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</si>
  <si>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</si>
  <si>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</si>
  <si>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</si>
  <si>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</si>
  <si>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</si>
  <si>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</si>
  <si>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</si>
  <si>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</si>
  <si>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</si>
  <si>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</si>
  <si>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</si>
  <si>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</si>
  <si>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</si>
  <si>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</si>
  <si>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</si>
  <si>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</si>
  <si>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</si>
  <si>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</si>
  <si>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</si>
  <si>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</si>
  <si>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</si>
  <si>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</si>
  <si>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</si>
  <si>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</si>
  <si>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</si>
  <si>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</si>
  <si>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</si>
  <si>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</si>
  <si>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</si>
  <si>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</si>
  <si>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</si>
  <si>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</si>
  <si>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</si>
  <si>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</si>
  <si>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</si>
  <si>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</si>
  <si>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</si>
  <si>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</si>
  <si>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</si>
  <si>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</si>
  <si>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</si>
  <si>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</si>
  <si>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</si>
  <si>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</si>
  <si>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</si>
  <si>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</si>
  <si>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</si>
  <si>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</si>
  <si>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</si>
  <si>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</si>
  <si>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</si>
  <si>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</si>
  <si>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</si>
  <si>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</si>
  <si>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</si>
  <si>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</si>
  <si>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</si>
  <si>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</si>
  <si>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</si>
  <si>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</si>
  <si>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</si>
  <si>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</si>
  <si>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</si>
  <si>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</si>
  <si>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</si>
  <si>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</si>
  <si>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</si>
  <si>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</si>
  <si>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</si>
  <si>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</si>
  <si>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</si>
  <si>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</si>
  <si>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</si>
  <si>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</si>
  <si>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</si>
  <si>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</si>
  <si>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</si>
  <si>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</si>
  <si>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</si>
  <si>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</si>
  <si>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</si>
  <si>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</si>
  <si>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</si>
  <si>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</si>
  <si>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</si>
  <si>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</si>
  <si>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</si>
  <si>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</si>
  <si>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</si>
  <si>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</si>
  <si>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</si>
  <si>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</si>
  <si>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</si>
  <si>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</si>
  <si>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</si>
  <si>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</si>
  <si>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</si>
  <si>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</si>
  <si>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</si>
  <si>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</si>
  <si>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</si>
  <si>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</si>
  <si>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</si>
  <si>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</si>
  <si>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</si>
  <si>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</si>
  <si>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</si>
  <si>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</si>
  <si>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</si>
  <si>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</si>
  <si>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</si>
  <si>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</si>
  <si>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</si>
  <si>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</si>
  <si>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</si>
  <si>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</si>
  <si>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</si>
  <si>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</si>
  <si>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</si>
  <si>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</si>
  <si>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</si>
  <si>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</si>
  <si>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</si>
  <si>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</si>
  <si>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</si>
  <si>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</si>
  <si>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</si>
  <si>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</si>
  <si>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</si>
  <si>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</si>
  <si>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</si>
  <si>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</si>
  <si>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</si>
  <si>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</si>
  <si>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</si>
  <si>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</si>
  <si>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</si>
  <si>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</si>
  <si>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</si>
  <si>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</si>
  <si>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</si>
  <si>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</si>
  <si>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</si>
  <si>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</si>
  <si>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</si>
  <si>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</si>
  <si>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</si>
  <si>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</si>
  <si>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</si>
  <si>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</si>
  <si>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</si>
  <si>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</si>
  <si>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</si>
  <si>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</si>
  <si>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</si>
  <si>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</si>
  <si>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</si>
  <si>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</si>
  <si>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</si>
  <si>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</si>
  <si>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</si>
  <si>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</si>
  <si>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</si>
  <si>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</si>
  <si>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</si>
  <si>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</si>
  <si>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</si>
  <si>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</si>
  <si>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</si>
  <si>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</si>
  <si>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</si>
  <si>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</si>
  <si>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</si>
  <si>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</si>
  <si>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</si>
  <si>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</si>
  <si>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</si>
  <si>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</si>
  <si>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</si>
  <si>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</si>
  <si>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</si>
  <si>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</si>
  <si>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</si>
  <si>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</si>
  <si>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</si>
  <si>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</si>
  <si>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</si>
  <si>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</si>
  <si>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</si>
  <si>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</si>
  <si>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</si>
  <si>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</si>
  <si>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</si>
  <si>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</si>
  <si>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</si>
  <si>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</si>
  <si>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</si>
  <si>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</si>
  <si>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</si>
  <si>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</si>
  <si>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</si>
  <si>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</si>
  <si>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</si>
  <si>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</si>
  <si>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</si>
  <si>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</si>
  <si>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</si>
  <si>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</si>
  <si>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</si>
  <si>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</si>
  <si>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</si>
  <si>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</si>
  <si>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</si>
  <si>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</si>
  <si>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</si>
  <si>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</si>
  <si>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</si>
  <si>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</si>
  <si>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</si>
  <si>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</si>
  <si>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</si>
  <si>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</si>
  <si>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</si>
  <si>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</si>
  <si>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</si>
  <si>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</si>
  <si>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</si>
  <si>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</si>
  <si>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</si>
  <si>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</si>
  <si>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</si>
  <si>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</si>
  <si>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</si>
  <si>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</si>
  <si>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</si>
  <si>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</si>
  <si>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</si>
  <si>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</si>
  <si>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</si>
  <si>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</si>
  <si>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</si>
  <si>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</si>
  <si>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</si>
  <si>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</si>
  <si>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</si>
  <si>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</si>
  <si>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</si>
  <si>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</si>
  <si>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</si>
  <si>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</si>
  <si>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</si>
  <si>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</si>
  <si>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</si>
  <si>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</si>
  <si>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</si>
  <si>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</si>
  <si>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</si>
  <si>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</si>
  <si>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</si>
  <si>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</si>
  <si>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</si>
  <si>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</si>
  <si>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</si>
  <si>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</si>
  <si>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</si>
  <si>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</si>
  <si>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</si>
  <si>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</si>
  <si>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</si>
  <si>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</si>
  <si>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</si>
  <si>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</si>
  <si>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</si>
  <si>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</si>
  <si>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</si>
  <si>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</si>
  <si>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</si>
  <si>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</si>
  <si>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</si>
  <si>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</si>
  <si>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</si>
  <si>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</si>
  <si>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</si>
  <si>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</si>
  <si>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</si>
  <si>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</si>
  <si>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</si>
  <si>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</si>
  <si>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</si>
  <si>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</si>
  <si>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</si>
  <si>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</si>
  <si>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</si>
  <si>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</si>
  <si>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</si>
  <si>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</si>
  <si>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</si>
  <si>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</si>
  <si>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</si>
  <si>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</si>
  <si>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</si>
  <si>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</si>
  <si>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</si>
  <si>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</si>
  <si>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</si>
  <si>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</si>
  <si>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</si>
  <si>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</si>
  <si>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</si>
  <si>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</si>
  <si>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</si>
  <si>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</si>
  <si>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</si>
  <si>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</si>
  <si>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</si>
  <si>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</si>
  <si>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</si>
  <si>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</si>
  <si>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</si>
  <si>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</si>
  <si>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</si>
  <si>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</si>
  <si>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</si>
  <si>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</si>
  <si>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</si>
  <si>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</si>
  <si>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</si>
  <si>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</si>
  <si>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</si>
  <si>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</si>
  <si>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</si>
  <si>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</si>
  <si>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</si>
  <si>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</si>
  <si>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</si>
  <si>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</si>
  <si>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</si>
  <si>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</si>
  <si>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</si>
  <si>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</si>
  <si>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</si>
  <si>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</si>
  <si>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</si>
  <si>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</si>
  <si>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</si>
  <si>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</si>
  <si>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</si>
  <si>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</si>
  <si>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</si>
  <si>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</si>
  <si>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</si>
  <si>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</si>
  <si>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</si>
  <si>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</si>
  <si>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</si>
  <si>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</si>
  <si>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</si>
  <si>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</si>
  <si>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</si>
  <si>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</si>
  <si>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</si>
  <si>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</si>
  <si>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</si>
  <si>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</si>
  <si>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</si>
  <si>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</si>
  <si>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</si>
  <si>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</si>
  <si>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</si>
  <si>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</si>
  <si>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</si>
  <si>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</si>
  <si>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</si>
  <si>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</si>
  <si>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</si>
  <si>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</si>
  <si>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</si>
  <si>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</si>
  <si>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</si>
  <si>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</si>
  <si>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</si>
  <si>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</si>
  <si>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</si>
  <si>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</si>
  <si>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</si>
  <si>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</si>
  <si>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</si>
  <si>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</si>
  <si>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</si>
  <si>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</si>
  <si>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</si>
  <si>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</si>
  <si>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</si>
  <si>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</si>
  <si>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</si>
  <si>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</si>
  <si>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</si>
  <si>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</si>
  <si>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</si>
  <si>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</si>
  <si>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</si>
  <si>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</si>
  <si>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</si>
  <si>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</si>
  <si>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</si>
  <si>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</si>
  <si>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</si>
  <si>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</si>
  <si>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</si>
  <si>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</si>
  <si>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</si>
  <si>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</si>
  <si>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</si>
  <si>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</si>
  <si>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</si>
  <si>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</si>
  <si>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</si>
  <si>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</si>
  <si>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</si>
  <si>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</si>
  <si>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</si>
  <si>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</si>
  <si>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</si>
  <si>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</si>
  <si>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</si>
  <si>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</si>
  <si>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</si>
  <si>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</si>
  <si>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</si>
  <si>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</si>
  <si>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</si>
  <si>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</si>
  <si>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</si>
  <si>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</si>
  <si>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</si>
  <si>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</si>
  <si>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</si>
  <si>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</si>
  <si>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</si>
  <si>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</si>
  <si>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</si>
  <si>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</si>
  <si>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</si>
  <si>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</si>
  <si>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</si>
  <si>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</si>
  <si>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</si>
  <si>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</si>
  <si>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</si>
  <si>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</si>
  <si>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</si>
  <si>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</si>
  <si>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</si>
  <si>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</si>
  <si>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</si>
  <si>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</si>
  <si>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</si>
  <si>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</si>
  <si>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</si>
  <si>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</si>
  <si>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</si>
  <si>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</si>
  <si>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</si>
  <si>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</si>
  <si>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</si>
  <si>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</si>
  <si>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</si>
  <si>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</si>
  <si>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</si>
  <si>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</si>
  <si>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</si>
  <si>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</si>
  <si>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</si>
  <si>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</si>
  <si>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</si>
  <si>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</si>
  <si>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</si>
  <si>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</si>
  <si>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</si>
  <si>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</si>
  <si>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</si>
  <si>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</si>
  <si>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</si>
  <si>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</si>
  <si>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</si>
  <si>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</si>
  <si>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</si>
  <si>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</si>
  <si>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</si>
  <si>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</si>
  <si>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</si>
  <si>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</si>
  <si>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</si>
  <si>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</si>
  <si>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</si>
  <si>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</si>
  <si>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</si>
  <si>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</si>
  <si>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</si>
  <si>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</si>
  <si>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</si>
  <si>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</si>
  <si>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</si>
  <si>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</si>
  <si>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</si>
  <si>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</si>
  <si>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</si>
  <si>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</si>
  <si>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</si>
  <si>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</si>
  <si>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</si>
  <si>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</si>
  <si>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</si>
  <si>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</si>
  <si>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</si>
  <si>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</si>
  <si>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</si>
  <si>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</si>
  <si>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</si>
  <si>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</si>
  <si>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</si>
  <si>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</si>
  <si>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</si>
  <si>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</si>
  <si>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</si>
  <si>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</si>
  <si>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</si>
  <si>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</si>
  <si>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</si>
  <si>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</si>
  <si>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</si>
  <si>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</si>
  <si>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</si>
  <si>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</si>
  <si>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</si>
  <si>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</si>
  <si>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</si>
  <si>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</si>
  <si>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</si>
  <si>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</si>
  <si>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</si>
  <si>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</si>
  <si>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</si>
  <si>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</si>
  <si>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</si>
  <si>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</si>
  <si>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</si>
  <si>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</si>
  <si>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</si>
  <si>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</si>
  <si>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</si>
  <si>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</si>
  <si>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</si>
  <si>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</si>
  <si>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</si>
  <si>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</si>
  <si>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</si>
  <si>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</si>
  <si>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</si>
  <si>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</si>
  <si>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</si>
  <si>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</si>
  <si>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</si>
  <si>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</si>
  <si>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</si>
  <si>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</si>
  <si>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</si>
  <si>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</si>
  <si>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</si>
  <si>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</si>
  <si>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</si>
  <si>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</si>
  <si>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</si>
  <si>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</si>
  <si>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</si>
  <si>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</si>
  <si>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</si>
  <si>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</si>
  <si>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</si>
  <si>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</si>
  <si>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</si>
  <si>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</si>
  <si>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</si>
  <si>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</si>
  <si>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</si>
  <si>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</si>
  <si>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</si>
  <si>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</si>
  <si>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</si>
  <si>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</si>
  <si>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</si>
  <si>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</si>
  <si>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</si>
  <si>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</si>
  <si>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</si>
  <si>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</si>
  <si>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</si>
  <si>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</si>
  <si>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</si>
  <si>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</si>
  <si>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</si>
  <si>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</si>
  <si>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</si>
  <si>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</si>
  <si>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</si>
  <si>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</si>
  <si>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</si>
  <si>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</si>
  <si>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</si>
  <si>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</si>
  <si>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</si>
  <si>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</si>
  <si>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</si>
  <si>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</si>
  <si>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</si>
  <si>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</si>
  <si>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</si>
  <si>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</si>
  <si>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</si>
  <si>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</si>
  <si>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</si>
  <si>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</si>
  <si>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</si>
  <si>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</si>
  <si>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</si>
  <si>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</si>
  <si>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</si>
  <si>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</si>
  <si>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</si>
  <si>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</si>
  <si>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</si>
  <si>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</si>
  <si>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</si>
  <si>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</si>
  <si>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</si>
  <si>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</si>
  <si>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</si>
  <si>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</si>
  <si>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</si>
  <si>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</si>
  <si>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</si>
  <si>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</si>
  <si>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</si>
  <si>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</si>
  <si>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</si>
  <si>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</si>
  <si>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</si>
  <si>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</si>
  <si>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</si>
  <si>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</si>
  <si>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</si>
  <si>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</si>
  <si>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</si>
  <si>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</si>
  <si>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</si>
  <si>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</si>
  <si>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</si>
  <si>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</si>
  <si>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</si>
  <si>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</si>
  <si>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</si>
  <si>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</si>
  <si>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</si>
  <si>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</si>
  <si>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</si>
  <si>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</si>
  <si>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</si>
  <si>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</si>
  <si>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</si>
  <si>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</si>
  <si>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</si>
  <si>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</si>
  <si>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</si>
  <si>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</si>
  <si>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</si>
  <si>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</si>
  <si>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</si>
  <si>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</si>
  <si>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</si>
  <si>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</si>
  <si>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</si>
  <si>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</si>
  <si>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</si>
  <si>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</si>
  <si>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</si>
  <si>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</si>
  <si>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</si>
  <si>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</si>
  <si>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</si>
  <si>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</si>
  <si>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</si>
  <si>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</si>
  <si>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</si>
  <si>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</si>
  <si>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</si>
  <si>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</si>
  <si>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</si>
  <si>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</si>
  <si>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</si>
  <si>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</si>
  <si>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</si>
  <si>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</si>
  <si>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</si>
  <si>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</si>
  <si>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</si>
  <si>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</si>
  <si>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</si>
  <si>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</si>
  <si>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</si>
  <si>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</si>
  <si>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</si>
  <si>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</si>
  <si>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</si>
  <si>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</si>
  <si>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</si>
  <si>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</si>
  <si>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</si>
  <si>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</si>
  <si>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</si>
  <si>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</si>
  <si>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</si>
  <si>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</si>
  <si>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</si>
  <si>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</si>
  <si>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</si>
  <si>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</si>
  <si>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</si>
  <si>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</si>
  <si>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</si>
  <si>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</si>
  <si>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</si>
  <si>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</si>
  <si>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</si>
  <si>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</si>
  <si>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</si>
  <si>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</si>
  <si>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</si>
  <si>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</si>
  <si>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</si>
  <si>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</si>
  <si>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</si>
  <si>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</si>
  <si>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</si>
  <si>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</si>
  <si>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</si>
  <si>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</si>
  <si>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</si>
  <si>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</si>
  <si>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</si>
  <si>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</si>
  <si>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</si>
  <si>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</si>
  <si>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</si>
  <si>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</si>
  <si>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</si>
  <si>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</si>
  <si>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</si>
  <si>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</si>
  <si>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</si>
  <si>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</si>
  <si>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</si>
  <si>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</si>
  <si>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</si>
  <si>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</si>
  <si>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</si>
  <si>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</si>
  <si>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</si>
  <si>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</si>
  <si>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</si>
  <si>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</si>
  <si>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</si>
  <si>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</si>
  <si>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</si>
  <si>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</si>
  <si>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</si>
  <si>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</si>
  <si>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</si>
  <si>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</si>
  <si>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</si>
  <si>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</si>
  <si>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</si>
  <si>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</si>
  <si>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</si>
  <si>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</si>
  <si>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</si>
  <si>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</si>
  <si>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</si>
  <si>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</si>
  <si>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</si>
  <si>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</si>
  <si>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</si>
  <si>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</si>
  <si>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</si>
  <si>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</si>
  <si>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</si>
  <si>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</si>
  <si>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</si>
  <si>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</si>
  <si>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</si>
  <si>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</si>
  <si>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</si>
  <si>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</si>
  <si>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</si>
  <si>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</si>
  <si>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</si>
  <si>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</si>
  <si>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</si>
  <si>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</si>
  <si>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</si>
  <si>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</si>
  <si>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</si>
  <si>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</si>
  <si>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</si>
  <si>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</si>
  <si>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</si>
  <si>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</si>
  <si>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</si>
  <si>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</si>
  <si>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</si>
  <si>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</si>
  <si>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</si>
  <si>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</si>
  <si>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</si>
  <si>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</si>
  <si>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</si>
  <si>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</si>
  <si>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</si>
  <si>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</si>
  <si>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</si>
  <si>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</si>
  <si>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</si>
  <si>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</si>
  <si>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</si>
  <si>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</si>
  <si>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</si>
  <si>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</si>
  <si>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</si>
  <si>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</si>
  <si>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</si>
  <si>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</si>
  <si>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</si>
  <si>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</si>
  <si>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</si>
  <si>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</si>
  <si>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</si>
  <si>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</si>
  <si>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</si>
  <si>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</si>
  <si>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</si>
  <si>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</si>
  <si>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</si>
  <si>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</si>
  <si>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</si>
  <si>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</si>
  <si>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</si>
  <si>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</si>
  <si>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</si>
  <si>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</si>
  <si>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</si>
  <si>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</si>
  <si>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</si>
  <si>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</si>
  <si>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</si>
  <si>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</si>
  <si>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</si>
  <si>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</si>
  <si>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</si>
  <si>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</si>
  <si>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</si>
  <si>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</si>
  <si>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</si>
  <si>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</si>
  <si>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</si>
  <si>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</si>
  <si>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</si>
  <si>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</si>
  <si>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</si>
  <si>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</si>
  <si>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</si>
  <si>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</si>
  <si>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</si>
  <si>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</si>
  <si>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</si>
  <si>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</si>
  <si>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</si>
  <si>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</si>
  <si>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</si>
  <si>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</si>
  <si>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</si>
  <si>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</si>
  <si>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</si>
  <si>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</si>
  <si>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</si>
  <si>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</si>
  <si>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</si>
  <si>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</si>
  <si>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</si>
  <si>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</si>
  <si>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</si>
  <si>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</si>
  <si>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</si>
  <si>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</si>
  <si>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</si>
  <si>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</si>
  <si>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</si>
  <si>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</si>
  <si>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</si>
  <si>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</si>
  <si>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</si>
  <si>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</si>
  <si>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</si>
  <si>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</si>
  <si>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</si>
  <si>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</si>
  <si>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</si>
  <si>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</si>
  <si>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</si>
  <si>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</si>
  <si>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</si>
  <si>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</si>
  <si>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</si>
  <si>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</si>
  <si>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</si>
  <si>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</si>
  <si>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</si>
  <si>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</si>
  <si>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</si>
  <si>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</si>
  <si>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</si>
  <si>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</si>
  <si>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</si>
  <si>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</si>
  <si>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</si>
  <si>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</si>
  <si>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</si>
  <si>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</si>
  <si>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</si>
  <si>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</si>
  <si>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</si>
  <si>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</si>
  <si>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</si>
  <si>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</si>
  <si>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</si>
  <si>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</si>
  <si>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</si>
  <si>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</si>
  <si>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</si>
  <si>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</si>
  <si>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</si>
  <si>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</si>
  <si>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</si>
  <si>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</si>
  <si>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</si>
  <si>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</si>
  <si>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</si>
  <si>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</si>
  <si>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</si>
  <si>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</si>
  <si>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</si>
  <si>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</si>
  <si>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</si>
  <si>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</si>
  <si>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</si>
  <si>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</si>
  <si>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</si>
  <si>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</si>
  <si>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</si>
  <si>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</si>
  <si>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</si>
  <si>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</si>
  <si>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</si>
  <si>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</si>
  <si>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</si>
  <si>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</si>
  <si>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</si>
  <si>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</si>
  <si>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</si>
  <si>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</si>
  <si>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</si>
  <si>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</si>
  <si>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</si>
  <si>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</si>
  <si>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</si>
  <si>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</si>
  <si>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</si>
  <si>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</si>
  <si>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</si>
  <si>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</si>
  <si>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</si>
  <si>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</si>
  <si>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</si>
  <si>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</si>
  <si>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</si>
  <si>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</si>
  <si>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</si>
  <si>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</si>
  <si>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</si>
  <si>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</si>
  <si>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</si>
  <si>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</si>
  <si>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</si>
  <si>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</si>
  <si>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</si>
  <si>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</si>
  <si>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</si>
  <si>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</si>
  <si>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</si>
  <si>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</si>
  <si>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</si>
  <si>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</si>
  <si>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</si>
  <si>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</si>
  <si>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</si>
  <si>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</si>
  <si>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</si>
  <si>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</si>
  <si>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</si>
  <si>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</si>
  <si>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</si>
  <si>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</si>
  <si>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</si>
  <si>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</si>
  <si>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</si>
  <si>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</si>
  <si>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</si>
  <si>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</si>
  <si>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</si>
  <si>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</si>
  <si>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</si>
  <si>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</si>
  <si>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</si>
  <si>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</si>
  <si>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</si>
  <si>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</si>
  <si>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</si>
  <si>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</si>
  <si>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</si>
  <si>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</si>
  <si>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</si>
  <si>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</si>
  <si>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</si>
  <si>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</si>
  <si>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</si>
  <si>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</si>
  <si>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</si>
  <si>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</si>
  <si>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</si>
  <si>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</si>
  <si>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</si>
  <si>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</si>
  <si>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</si>
  <si>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</si>
  <si>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</si>
  <si>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</si>
  <si>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</si>
  <si>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</si>
  <si>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</si>
  <si>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</si>
  <si>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</si>
  <si>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</si>
  <si>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</si>
  <si>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</si>
  <si>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</si>
  <si>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</si>
  <si>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</si>
  <si>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</si>
  <si>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</si>
  <si>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</si>
  <si>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</si>
  <si>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</si>
  <si>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</si>
  <si>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</si>
  <si>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</si>
  <si>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</si>
  <si>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</si>
  <si>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</si>
  <si>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</si>
  <si>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</si>
  <si>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</si>
  <si>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</si>
  <si>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</si>
  <si>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</si>
  <si>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</si>
  <si>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</si>
  <si>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</si>
  <si>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</si>
  <si>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</si>
  <si>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</si>
  <si>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</si>
  <si>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</si>
  <si>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</si>
  <si>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</si>
  <si>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</si>
  <si>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</si>
  <si>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</si>
  <si>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</si>
  <si>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</si>
  <si>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</si>
  <si>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</si>
  <si>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</si>
  <si>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</si>
  <si>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</si>
  <si>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</si>
  <si>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</si>
  <si>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</si>
  <si>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</si>
  <si>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</si>
  <si>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</si>
  <si>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</si>
  <si>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</si>
  <si>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</si>
  <si>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</si>
  <si>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</si>
  <si>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</si>
  <si>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</si>
  <si>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</si>
  <si>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</si>
  <si>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</si>
  <si>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</si>
  <si>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</si>
  <si>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</si>
  <si>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</si>
  <si>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</si>
  <si>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</si>
  <si>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</si>
  <si>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</si>
  <si>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</si>
  <si>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</si>
  <si>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</si>
  <si>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</si>
  <si>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</si>
  <si>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</si>
  <si>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</si>
  <si>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</si>
  <si>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</si>
  <si>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</si>
  <si>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</si>
  <si>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</si>
  <si>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</si>
  <si>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</si>
  <si>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</si>
  <si>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</si>
  <si>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</si>
  <si>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</si>
  <si>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</si>
  <si>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</si>
  <si>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</si>
  <si>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</si>
  <si>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</si>
  <si>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</si>
  <si>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</si>
  <si>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</si>
  <si>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</si>
  <si>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</si>
  <si>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</si>
  <si>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</si>
  <si>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</si>
  <si>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</si>
  <si>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</si>
  <si>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</si>
  <si>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</si>
  <si>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</si>
  <si>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</si>
  <si>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</si>
  <si>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</si>
  <si>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</si>
  <si>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</si>
  <si>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</si>
  <si>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</si>
  <si>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</si>
  <si>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</si>
  <si>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</si>
  <si>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</si>
  <si>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</si>
  <si>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</si>
  <si>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</si>
  <si>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</si>
  <si>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</si>
  <si>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</si>
  <si>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</si>
  <si>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</si>
  <si>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</si>
  <si>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</si>
  <si>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</si>
  <si>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</si>
  <si>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</si>
  <si>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</si>
  <si>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</si>
  <si>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</si>
  <si>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</si>
  <si>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</si>
  <si>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</si>
  <si>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</si>
  <si>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</si>
  <si>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</si>
  <si>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</si>
  <si>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</si>
  <si>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</si>
  <si>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</si>
  <si>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</si>
  <si>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</si>
  <si>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</si>
  <si>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</si>
  <si>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</si>
  <si>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</si>
  <si>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</si>
  <si>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</si>
  <si>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</si>
  <si>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</si>
  <si>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</si>
  <si>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</si>
  <si>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</si>
  <si>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</si>
  <si>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</si>
  <si>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</si>
  <si>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</si>
  <si>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</si>
  <si>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</si>
  <si>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</si>
  <si>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</si>
  <si>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</si>
  <si>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</si>
  <si>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</si>
  <si>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</si>
  <si>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</si>
  <si>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</si>
  <si>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</si>
  <si>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</si>
  <si>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</si>
  <si>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</si>
  <si>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</si>
  <si>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</si>
  <si>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</si>
  <si>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</si>
  <si>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</si>
  <si>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</si>
  <si>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</si>
  <si>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</si>
  <si>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</si>
  <si>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</si>
  <si>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</si>
  <si>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</si>
  <si>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</si>
  <si>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</si>
  <si>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</si>
  <si>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</si>
  <si>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</si>
  <si>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</si>
  <si>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</si>
  <si>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</si>
  <si>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</si>
  <si>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</si>
  <si>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</si>
  <si>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</si>
  <si>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</si>
  <si>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</si>
  <si>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</si>
  <si>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</si>
  <si>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</si>
  <si>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</si>
  <si>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</si>
  <si>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</si>
  <si>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</si>
  <si>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</si>
  <si>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</si>
  <si>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</si>
  <si>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</si>
  <si>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</si>
  <si>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</si>
  <si>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</si>
  <si>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</si>
  <si>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</si>
  <si>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</si>
  <si>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</si>
  <si>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</si>
  <si>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</si>
  <si>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</si>
  <si>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</si>
  <si>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</si>
  <si>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</si>
  <si>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</si>
  <si>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</si>
  <si>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</si>
  <si>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</si>
  <si>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</si>
  <si>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</si>
  <si>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</si>
  <si>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</si>
  <si>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</si>
  <si>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</si>
  <si>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</si>
  <si>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</si>
  <si>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</si>
  <si>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</si>
  <si>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</si>
  <si>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</si>
  <si>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</si>
  <si>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</si>
  <si>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</si>
  <si>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</si>
  <si>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</si>
  <si>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</si>
  <si>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</si>
  <si>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</si>
  <si>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</si>
  <si>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</si>
  <si>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</si>
  <si>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</si>
  <si>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</si>
  <si>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</si>
  <si>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</si>
  <si>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</si>
  <si>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</si>
  <si>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</si>
  <si>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</si>
  <si>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</si>
  <si>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</si>
  <si>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</si>
  <si>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</si>
  <si>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</si>
  <si>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</si>
  <si>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</si>
  <si>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</si>
  <si>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</si>
  <si>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</si>
  <si>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</si>
  <si>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</si>
  <si>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</si>
  <si>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</si>
  <si>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</si>
  <si>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</si>
  <si>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</si>
  <si>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</si>
  <si>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</si>
  <si>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</si>
  <si>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</si>
  <si>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</si>
  <si>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</si>
  <si>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</si>
  <si>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</si>
  <si>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</si>
  <si>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</si>
  <si>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</si>
  <si>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</si>
  <si>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</si>
  <si>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</si>
  <si>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</si>
  <si>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</si>
  <si>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</si>
  <si>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</si>
  <si>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</si>
  <si>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</si>
  <si>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</si>
  <si>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</si>
  <si>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</si>
  <si>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</si>
  <si>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</si>
  <si>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</si>
  <si>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</si>
  <si>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</si>
  <si>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</si>
  <si>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</si>
  <si>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</si>
  <si>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</si>
  <si>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</si>
  <si>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</si>
  <si>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</si>
  <si>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</si>
  <si>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</si>
  <si>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</si>
  <si>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</si>
  <si>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</si>
  <si>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</si>
  <si>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</si>
  <si>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</si>
  <si>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</si>
  <si>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</si>
  <si>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</si>
  <si>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</si>
  <si>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</si>
  <si>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</si>
  <si>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</si>
  <si>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</si>
  <si>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</si>
  <si>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</si>
  <si>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</si>
  <si>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</si>
  <si>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</si>
  <si>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</si>
  <si>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</si>
  <si>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</si>
  <si>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</si>
  <si>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</si>
  <si>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</si>
  <si>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</si>
  <si>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</si>
  <si>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</si>
  <si>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</si>
  <si>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</si>
  <si>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</si>
  <si>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</si>
  <si>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</si>
  <si>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</si>
  <si>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</si>
  <si>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</si>
  <si>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</si>
  <si>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</si>
  <si>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</si>
  <si>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</si>
  <si>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</si>
  <si>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</si>
  <si>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</si>
  <si>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</si>
  <si>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</si>
  <si>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</si>
  <si>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</si>
  <si>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</si>
  <si>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</si>
  <si>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</si>
  <si>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</si>
  <si>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</si>
  <si>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</si>
  <si>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</si>
  <si>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</si>
  <si>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</si>
  <si>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</si>
  <si>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</si>
  <si>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</si>
  <si>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</si>
  <si>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</si>
  <si>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</si>
  <si>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</si>
  <si>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</si>
  <si>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</si>
  <si>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</si>
  <si>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</si>
  <si>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</si>
  <si>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</si>
  <si>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</si>
  <si>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</si>
  <si>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</si>
  <si>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</si>
  <si>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</si>
  <si>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</si>
  <si>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</si>
  <si>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</si>
  <si>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</si>
  <si>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</si>
  <si>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</si>
  <si>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</si>
  <si>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</si>
  <si>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</si>
  <si>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</si>
  <si>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</si>
  <si>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</si>
  <si>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</si>
  <si>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</si>
  <si>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</si>
  <si>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</si>
  <si>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</si>
  <si>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</si>
  <si>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</si>
  <si>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</si>
  <si>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</si>
  <si>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</si>
  <si>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</si>
  <si>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</si>
  <si>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</si>
  <si>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</si>
  <si>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</si>
  <si>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</si>
  <si>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</si>
  <si>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</si>
  <si>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</si>
  <si>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</si>
  <si>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</si>
  <si>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</si>
  <si>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</si>
  <si>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</si>
  <si>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</si>
  <si>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</si>
  <si>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</si>
  <si>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</si>
  <si>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</si>
  <si>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</si>
  <si>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</si>
  <si>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</si>
  <si>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</si>
  <si>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</si>
  <si>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</si>
  <si>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</si>
  <si>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</si>
  <si>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</si>
  <si>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</si>
  <si>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</si>
  <si>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</si>
  <si>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</si>
  <si>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</si>
  <si>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</si>
  <si>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</si>
  <si>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</si>
  <si>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</si>
  <si>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</si>
  <si>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</si>
  <si>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</si>
  <si>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</si>
  <si>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</si>
  <si>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</si>
  <si>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</si>
  <si>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</si>
  <si>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</si>
  <si>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</si>
  <si>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</si>
  <si>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</si>
  <si>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</si>
  <si>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</si>
  <si>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</si>
  <si>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</si>
  <si>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</si>
  <si>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</si>
  <si>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</si>
  <si>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</si>
  <si>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</si>
  <si>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</si>
  <si>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</si>
  <si>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</si>
  <si>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</si>
  <si>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</si>
  <si>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</si>
  <si>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</si>
  <si>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</si>
  <si>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</si>
  <si>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</si>
  <si>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</si>
  <si>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</si>
  <si>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</si>
  <si>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</si>
  <si>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</si>
  <si>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</si>
  <si>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</si>
  <si>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</si>
  <si>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</si>
  <si>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</si>
  <si>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</si>
  <si>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</si>
  <si>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</si>
  <si>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</si>
  <si>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</si>
  <si>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</si>
  <si>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</si>
  <si>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</si>
  <si>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</si>
  <si>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</si>
  <si>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</si>
  <si>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</si>
  <si>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</si>
  <si>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</si>
  <si>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</si>
  <si>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</si>
  <si>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</si>
  <si>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</si>
  <si>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</si>
  <si>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</si>
  <si>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</si>
  <si>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</si>
  <si>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</si>
  <si>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</si>
  <si>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</si>
  <si>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</si>
  <si>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</si>
  <si>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</si>
  <si>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</si>
  <si>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</si>
  <si>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</si>
  <si>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</si>
  <si>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</si>
  <si>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</si>
  <si>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</si>
  <si>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</si>
  <si>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</si>
  <si>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</si>
  <si>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</si>
  <si>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</si>
  <si>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</si>
  <si>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</si>
  <si>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</si>
  <si>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</si>
  <si>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</si>
  <si>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</si>
  <si>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</si>
  <si>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</si>
  <si>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</si>
  <si>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</si>
  <si>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</si>
  <si>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</si>
  <si>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</si>
  <si>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</si>
  <si>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</si>
  <si>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</si>
  <si>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</si>
  <si>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</si>
  <si>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</si>
  <si>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</si>
  <si>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</si>
  <si>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</si>
  <si>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</si>
  <si>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</si>
  <si>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</si>
  <si>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</si>
  <si>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</si>
  <si>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</si>
  <si>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</si>
  <si>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</si>
  <si>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</si>
  <si>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</si>
  <si>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</si>
  <si>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</si>
  <si>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</si>
  <si>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</si>
  <si>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</si>
  <si>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</si>
  <si>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</si>
  <si>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</si>
  <si>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</si>
  <si>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</si>
  <si>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</si>
  <si>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</si>
  <si>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</si>
  <si>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</si>
  <si>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</si>
  <si>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</si>
  <si>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</si>
  <si>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</si>
  <si>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</si>
  <si>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</si>
  <si>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</si>
  <si>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</si>
  <si>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</si>
  <si>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</si>
  <si>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</si>
  <si>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</si>
  <si>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</si>
  <si>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</si>
  <si>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</si>
  <si>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</si>
  <si>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</si>
  <si>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</si>
  <si>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</si>
  <si>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</si>
  <si>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</si>
  <si>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</si>
  <si>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</si>
  <si>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</si>
  <si>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</si>
  <si>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</si>
  <si>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</si>
  <si>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</si>
  <si>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</si>
  <si>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</si>
  <si>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</si>
  <si>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</si>
  <si>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</si>
  <si>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</si>
  <si>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</si>
  <si>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</si>
  <si>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</si>
  <si>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</si>
  <si>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</si>
  <si>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</si>
  <si>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</si>
  <si>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</si>
  <si>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</si>
  <si>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</si>
  <si>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</si>
  <si>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</si>
  <si>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</si>
  <si>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</si>
  <si>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</si>
  <si>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</si>
  <si>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</si>
  <si>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</si>
  <si>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</si>
  <si>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</si>
  <si>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</si>
  <si>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</si>
  <si>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</si>
  <si>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</si>
  <si>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</si>
  <si>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</si>
  <si>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</si>
  <si>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</si>
  <si>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</si>
  <si>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</si>
  <si>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</si>
  <si>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</si>
  <si>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</si>
  <si>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</si>
  <si>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</si>
  <si>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</si>
  <si>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</si>
  <si>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</si>
  <si>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</si>
  <si>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</si>
  <si>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</si>
  <si>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</si>
  <si>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</si>
  <si>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</si>
  <si>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</si>
  <si>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</si>
  <si>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</si>
  <si>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</si>
  <si>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</si>
  <si>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</si>
  <si>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</si>
  <si>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</si>
  <si>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</si>
  <si>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</si>
  <si>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</si>
  <si>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</si>
  <si>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</si>
  <si>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</si>
  <si>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</si>
  <si>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</si>
  <si>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</si>
  <si>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</si>
  <si>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</si>
  <si>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</si>
  <si>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</si>
  <si>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</si>
  <si>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</si>
  <si>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</si>
  <si>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</si>
  <si>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</si>
  <si>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</si>
  <si>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</si>
  <si>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</si>
  <si>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</si>
  <si>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</si>
  <si>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</si>
  <si>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</si>
  <si>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</si>
  <si>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</si>
  <si>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</si>
  <si>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</si>
  <si>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</si>
  <si>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</si>
  <si>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</si>
  <si>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</si>
  <si>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</si>
  <si>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</si>
  <si>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</si>
  <si>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</si>
  <si>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</si>
  <si>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</si>
  <si>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</si>
  <si>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</si>
  <si>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</si>
  <si>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</si>
  <si>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</si>
  <si>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</si>
  <si>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</si>
  <si>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</si>
  <si>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</si>
  <si>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</si>
  <si>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</si>
  <si>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</si>
  <si>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</si>
  <si>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</si>
  <si>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</si>
  <si>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</si>
  <si>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</si>
  <si>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</si>
  <si>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</si>
  <si>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</si>
  <si>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</si>
  <si>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</si>
  <si>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</si>
  <si>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</si>
  <si>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</si>
  <si>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</si>
  <si>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</si>
  <si>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</si>
  <si>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</si>
  <si>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</si>
  <si>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</si>
  <si>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</si>
  <si>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</si>
  <si>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</si>
  <si>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</si>
  <si>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</si>
  <si>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</si>
  <si>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</si>
  <si>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</si>
  <si>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</si>
  <si>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</si>
  <si>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</si>
  <si>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</si>
  <si>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</si>
  <si>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</si>
  <si>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</si>
  <si>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</si>
  <si>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</si>
  <si>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</si>
  <si>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</si>
  <si>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</si>
  <si>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</si>
  <si>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</si>
  <si>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</si>
  <si>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</si>
  <si>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</si>
  <si>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</si>
  <si>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</si>
  <si>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</si>
  <si>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</si>
  <si>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</si>
  <si>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</si>
  <si>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</si>
  <si>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</si>
  <si>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</si>
  <si>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</si>
  <si>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</si>
  <si>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</si>
  <si>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</si>
  <si>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</si>
  <si>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</si>
  <si>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</si>
  <si>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</si>
  <si>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</si>
  <si>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</si>
  <si>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</si>
  <si>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</si>
  <si>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</si>
  <si>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</si>
  <si>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</si>
  <si>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</si>
  <si>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</si>
  <si>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</si>
  <si>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</si>
  <si>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</si>
  <si>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</si>
  <si>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</si>
  <si>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</si>
  <si>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</si>
  <si>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</si>
  <si>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</si>
  <si>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</si>
  <si>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</si>
  <si>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</si>
  <si>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</si>
  <si>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</si>
  <si>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</si>
  <si>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</si>
  <si>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</si>
  <si>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</si>
  <si>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</si>
  <si>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</si>
  <si>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</si>
  <si>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</si>
  <si>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</si>
  <si>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</si>
  <si>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</si>
  <si>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</si>
  <si>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</si>
  <si>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</si>
  <si>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</si>
  <si>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</si>
  <si>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</si>
  <si>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</si>
  <si>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</si>
  <si>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</si>
  <si>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</si>
  <si>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</si>
  <si>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</si>
  <si>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</si>
  <si>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</si>
  <si>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</si>
  <si>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</si>
  <si>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</si>
  <si>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</si>
  <si>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</si>
  <si>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</si>
  <si>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</si>
  <si>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</si>
  <si>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</si>
  <si>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</si>
  <si>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</si>
  <si>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</si>
  <si>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</si>
  <si>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</si>
  <si>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</si>
  <si>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</si>
  <si>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</si>
  <si>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</si>
  <si>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</si>
  <si>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</si>
  <si>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</si>
  <si>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</si>
  <si>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</si>
  <si>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</si>
  <si>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</si>
  <si>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</si>
  <si>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</si>
  <si>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</si>
  <si>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</si>
  <si>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</si>
  <si>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</si>
  <si>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</si>
  <si>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</si>
  <si>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</si>
  <si>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</si>
  <si>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</si>
  <si>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</si>
  <si>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</si>
  <si>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</si>
  <si>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</si>
  <si>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</si>
  <si>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</si>
  <si>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</si>
  <si>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</si>
  <si>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</si>
  <si>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</si>
  <si>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</si>
  <si>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</si>
  <si>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</si>
  <si>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</si>
  <si>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</si>
  <si>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</si>
  <si>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</si>
  <si>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</si>
  <si>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</si>
  <si>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</si>
  <si>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</si>
  <si>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</si>
  <si>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</si>
  <si>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</si>
  <si>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</si>
  <si>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</si>
  <si>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</si>
  <si>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</si>
  <si>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</si>
  <si>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</si>
  <si>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</si>
  <si>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</si>
  <si>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</si>
  <si>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</si>
  <si>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</si>
  <si>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</si>
  <si>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</si>
  <si>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</si>
  <si>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</si>
  <si>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</si>
  <si>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</si>
  <si>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</si>
  <si>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</si>
  <si>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</si>
  <si>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</si>
  <si>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</si>
  <si>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</si>
  <si>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</si>
  <si>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</si>
  <si>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</si>
  <si>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</si>
  <si>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</si>
  <si>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</si>
  <si>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</si>
  <si>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</si>
  <si>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</si>
  <si>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</si>
  <si>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</si>
  <si>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</si>
  <si>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</si>
  <si>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</si>
  <si>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</si>
  <si>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</si>
  <si>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</si>
  <si>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</si>
  <si>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</si>
  <si>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</si>
  <si>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</si>
  <si>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</si>
  <si>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</si>
  <si>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</si>
  <si>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</si>
  <si>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</si>
  <si>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</si>
  <si>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</si>
  <si>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</si>
  <si>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</si>
  <si>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</si>
  <si>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</si>
  <si>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</si>
  <si>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</si>
  <si>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</si>
  <si>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</si>
  <si>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</si>
  <si>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</si>
  <si>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</si>
  <si>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</si>
  <si>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</si>
  <si>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</si>
  <si>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</si>
  <si>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</si>
  <si>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</si>
  <si>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</si>
  <si>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</si>
  <si>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</si>
  <si>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</si>
  <si>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</si>
  <si>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</si>
  <si>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</si>
  <si>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</si>
  <si>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</si>
  <si>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</si>
  <si>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</si>
  <si>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</si>
  <si>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</si>
  <si>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</si>
  <si>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</si>
  <si>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</si>
  <si>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</si>
  <si>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</si>
  <si>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</si>
  <si>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</si>
  <si>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</si>
  <si>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</si>
  <si>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</si>
  <si>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</si>
  <si>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</si>
  <si>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</si>
  <si>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</si>
  <si>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</si>
  <si>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</si>
  <si>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</si>
  <si>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</si>
  <si>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</si>
  <si>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</si>
  <si>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</si>
  <si>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</si>
  <si>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</si>
  <si>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</si>
  <si>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</si>
  <si>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</si>
  <si>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</si>
  <si>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</si>
  <si>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</si>
  <si>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</si>
  <si>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</si>
  <si>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</si>
  <si>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</si>
  <si>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</si>
  <si>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</si>
  <si>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</si>
  <si>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</si>
  <si>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</si>
  <si>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</si>
  <si>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</si>
  <si>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</si>
  <si>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</si>
  <si>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</si>
  <si>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</si>
  <si>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</si>
  <si>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</si>
  <si>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</si>
  <si>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</si>
  <si>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</si>
  <si>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</si>
  <si>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</si>
  <si>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</si>
  <si>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</si>
  <si>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</si>
  <si>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</si>
  <si>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</si>
  <si>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</si>
  <si>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</si>
  <si>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</si>
  <si>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</si>
  <si>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</si>
  <si>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</si>
  <si>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</si>
  <si>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</si>
  <si>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</si>
  <si>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</si>
  <si>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</si>
  <si>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</si>
  <si>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</si>
  <si>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</si>
  <si>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</si>
  <si>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</si>
  <si>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</si>
  <si>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</si>
  <si>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</si>
  <si>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</si>
  <si>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</si>
  <si>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</si>
  <si>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</si>
  <si>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</si>
  <si>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</si>
  <si>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</si>
  <si>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</si>
  <si>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</si>
  <si>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</si>
  <si>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</si>
  <si>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</si>
  <si>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</si>
  <si>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</si>
  <si>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</si>
  <si>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</si>
  <si>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</si>
  <si>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</si>
  <si>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</si>
  <si>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</si>
  <si>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</si>
  <si>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</si>
  <si>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</si>
  <si>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</si>
  <si>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</si>
  <si>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</si>
  <si>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</si>
  <si>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</si>
  <si>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</si>
  <si>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</si>
  <si>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</si>
  <si>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</si>
  <si>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</si>
  <si>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</si>
  <si>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</si>
  <si>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</si>
  <si>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</si>
  <si>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</si>
  <si>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</si>
  <si>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</si>
  <si>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</si>
  <si>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</si>
  <si>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</si>
  <si>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</si>
  <si>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</si>
  <si>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</si>
  <si>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</si>
  <si>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</si>
  <si>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</si>
  <si>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</si>
  <si>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</si>
  <si>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</si>
  <si>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</si>
  <si>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</si>
  <si>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</si>
  <si>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</si>
  <si>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</si>
  <si>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</si>
  <si>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</si>
  <si>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</si>
  <si>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</si>
  <si>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</si>
  <si>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</si>
  <si>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</si>
  <si>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</si>
  <si>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</si>
  <si>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</si>
  <si>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</si>
  <si>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</si>
  <si>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</si>
  <si>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</si>
  <si>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</si>
  <si>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</si>
  <si>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</si>
  <si>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</si>
  <si>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</si>
  <si>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</si>
  <si>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</si>
  <si>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</si>
  <si>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</si>
  <si>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</si>
  <si>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</si>
  <si>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</si>
  <si>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</si>
  <si>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</si>
  <si>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</si>
  <si>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</si>
  <si>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</si>
  <si>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</si>
  <si>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</si>
  <si>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</si>
  <si>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</si>
  <si>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</si>
  <si>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</si>
  <si>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</si>
  <si>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</si>
  <si>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</si>
  <si>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</si>
  <si>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</si>
  <si>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</si>
  <si>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</si>
  <si>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</si>
  <si>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</si>
  <si>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</si>
  <si>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</si>
  <si>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</si>
  <si>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</si>
  <si>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</si>
  <si>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</si>
  <si>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</si>
  <si>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</si>
  <si>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</si>
  <si>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</si>
  <si>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</si>
  <si>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</si>
  <si>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</si>
  <si>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</si>
  <si>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</si>
  <si>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</si>
  <si>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</si>
  <si>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</si>
  <si>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</si>
  <si>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</si>
  <si>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</si>
  <si>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</si>
  <si>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</si>
  <si>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</si>
  <si>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</si>
  <si>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</si>
  <si>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</si>
  <si>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</si>
  <si>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</si>
  <si>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</si>
  <si>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</si>
  <si>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</si>
  <si>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</si>
  <si>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</si>
  <si>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</si>
  <si>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</si>
  <si>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</si>
  <si>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</si>
  <si>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</si>
  <si>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</si>
  <si>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</si>
  <si>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</si>
  <si>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</si>
  <si>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</si>
  <si>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</si>
  <si>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</si>
  <si>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</si>
  <si>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</si>
  <si>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</si>
  <si>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</si>
  <si>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</si>
  <si>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</si>
  <si>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</si>
  <si>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</si>
  <si>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</si>
  <si>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</si>
  <si>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</si>
  <si>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</si>
  <si>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</si>
  <si>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</si>
  <si>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</si>
  <si>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</si>
  <si>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</si>
  <si>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</si>
  <si>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</si>
  <si>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</si>
  <si>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</si>
  <si>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</si>
  <si>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</si>
  <si>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</si>
  <si>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</si>
  <si>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</si>
  <si>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</si>
  <si>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</si>
  <si>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</si>
  <si>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</si>
  <si>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</si>
  <si>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</si>
  <si>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</si>
  <si>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</si>
  <si>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</si>
  <si>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</si>
  <si>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</si>
  <si>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</si>
  <si>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</si>
  <si>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</si>
  <si>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</si>
  <si>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</si>
  <si>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</si>
  <si>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</si>
  <si>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</si>
  <si>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</si>
  <si>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</si>
  <si>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</si>
  <si>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</si>
  <si>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</si>
  <si>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</si>
  <si>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</si>
  <si>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</si>
  <si>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</si>
  <si>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</si>
  <si>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</si>
  <si>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</si>
  <si>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</si>
  <si>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</si>
  <si>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</si>
  <si>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</si>
  <si>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</si>
  <si>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</si>
  <si>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</si>
  <si>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</si>
  <si>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</si>
  <si>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</si>
  <si>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</si>
  <si>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</si>
  <si>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</si>
  <si>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</si>
  <si>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</si>
  <si>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</si>
  <si>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</si>
  <si>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</si>
  <si>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</si>
  <si>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</si>
  <si>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</si>
  <si>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</si>
  <si>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</si>
  <si>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</si>
  <si>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</si>
  <si>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</si>
  <si>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</si>
  <si>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</si>
  <si>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</si>
  <si>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</si>
  <si>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</si>
  <si>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</si>
  <si>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</si>
  <si>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</si>
  <si>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</si>
  <si>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</si>
  <si>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</si>
  <si>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</si>
  <si>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</si>
  <si>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</si>
  <si>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</si>
  <si>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</si>
  <si>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</si>
  <si>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</si>
  <si>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</si>
  <si>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</si>
  <si>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</si>
  <si>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</si>
  <si>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</si>
  <si>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</si>
  <si>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</si>
  <si>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</si>
  <si>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</si>
  <si>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</si>
  <si>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</si>
  <si>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</si>
  <si>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</si>
  <si>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</si>
  <si>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</si>
  <si>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</si>
  <si>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</si>
  <si>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</si>
  <si>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</si>
  <si>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</si>
  <si>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</si>
  <si>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</si>
  <si>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</si>
  <si>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</si>
  <si>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</si>
  <si>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</si>
  <si>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</si>
  <si>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</si>
  <si>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</si>
  <si>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</si>
  <si>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</si>
  <si>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</si>
  <si>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</si>
  <si>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</si>
  <si>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</si>
  <si>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</si>
  <si>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</si>
  <si>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</si>
  <si>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</si>
  <si>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</si>
  <si>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</si>
  <si>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</si>
  <si>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</si>
  <si>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</si>
  <si>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</si>
  <si>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</si>
  <si>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</si>
  <si>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</si>
  <si>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</si>
  <si>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</si>
  <si>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</si>
  <si>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</si>
  <si>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</si>
  <si>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</si>
  <si>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</si>
  <si>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</si>
  <si>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</si>
  <si>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</si>
  <si>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</si>
  <si>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</si>
  <si>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</si>
  <si>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</si>
  <si>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</si>
  <si>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</si>
  <si>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</si>
  <si>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</si>
  <si>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</si>
  <si>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</si>
  <si>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</si>
  <si>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</si>
  <si>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</si>
  <si>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</si>
  <si>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</si>
  <si>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</si>
  <si>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</si>
  <si>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</si>
  <si>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</si>
  <si>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</si>
  <si>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</si>
  <si>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</si>
  <si>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</si>
  <si>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</si>
  <si>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</si>
  <si>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</si>
  <si>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</si>
  <si>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</si>
  <si>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</si>
  <si>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</si>
  <si>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</si>
  <si>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</si>
  <si>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</si>
  <si>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</si>
  <si>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</si>
  <si>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</si>
  <si>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</si>
  <si>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</si>
  <si>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</si>
  <si>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</si>
  <si>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</si>
  <si>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</si>
  <si>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</si>
  <si>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</si>
  <si>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</si>
  <si>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</si>
  <si>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</si>
  <si>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</si>
  <si>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</si>
  <si>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</si>
  <si>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</si>
  <si>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</si>
  <si>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</si>
  <si>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</si>
  <si>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</si>
  <si>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</si>
  <si>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</si>
  <si>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</si>
  <si>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</si>
  <si>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</si>
  <si>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</si>
  <si>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</si>
  <si>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</si>
  <si>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</si>
  <si>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</si>
  <si>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</si>
  <si>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</si>
  <si>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</si>
  <si>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</si>
  <si>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</si>
  <si>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</si>
  <si>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</si>
  <si>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</si>
  <si>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</si>
  <si>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</si>
  <si>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</si>
  <si>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</si>
  <si>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</si>
  <si>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</si>
  <si>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</si>
  <si>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</si>
  <si>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</si>
  <si>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</si>
  <si>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</si>
  <si>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</si>
  <si>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</si>
  <si>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</si>
  <si>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</si>
  <si>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</si>
  <si>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</si>
  <si>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</si>
  <si>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</si>
  <si>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</si>
  <si>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</si>
  <si>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</si>
  <si>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</si>
  <si>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</si>
  <si>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</si>
  <si>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</si>
  <si>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</si>
  <si>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</si>
  <si>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</si>
  <si>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</si>
  <si>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</si>
  <si>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</si>
  <si>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</si>
  <si>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</si>
  <si>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</si>
  <si>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</si>
  <si>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</si>
  <si>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</si>
  <si>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</si>
  <si>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</si>
  <si>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</si>
  <si>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</si>
  <si>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</si>
  <si>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</si>
  <si>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</si>
  <si>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</si>
  <si>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</si>
  <si>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</si>
  <si>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</si>
  <si>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</si>
  <si>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</si>
  <si>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</si>
  <si>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</si>
  <si>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</si>
  <si>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</si>
  <si>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</si>
  <si>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</si>
  <si>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</si>
  <si>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</si>
  <si>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</si>
  <si>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</si>
  <si>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</si>
  <si>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</si>
  <si>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</si>
  <si>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</si>
  <si>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</si>
  <si>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</si>
  <si>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</si>
  <si>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</si>
  <si>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</si>
  <si>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</si>
  <si>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</si>
  <si>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</si>
  <si>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</si>
  <si>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</si>
  <si>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</si>
  <si>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</si>
  <si>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</si>
  <si>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</si>
  <si>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</si>
  <si>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</si>
  <si>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</si>
  <si>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</si>
  <si>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</si>
  <si>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</si>
  <si>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</si>
  <si>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</si>
  <si>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</si>
  <si>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</si>
  <si>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</si>
  <si>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</si>
  <si>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</si>
  <si>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</si>
  <si>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</si>
  <si>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</si>
  <si>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</si>
  <si>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</si>
  <si>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</si>
  <si>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</si>
  <si>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</si>
  <si>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</si>
  <si>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</si>
  <si>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</si>
  <si>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</si>
  <si>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</si>
  <si>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</si>
  <si>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</si>
  <si>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</si>
  <si>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</si>
  <si>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</si>
  <si>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</si>
  <si>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</si>
  <si>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</si>
  <si>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</si>
  <si>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</si>
  <si>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</si>
  <si>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</si>
  <si>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</si>
  <si>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</si>
  <si>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</si>
  <si>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</si>
  <si>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</si>
  <si>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</si>
  <si>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</si>
  <si>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</si>
  <si>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</si>
  <si>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</si>
  <si>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</si>
  <si>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</si>
  <si>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</si>
  <si>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</si>
  <si>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</si>
  <si>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</si>
  <si>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</si>
  <si>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</si>
  <si>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</si>
  <si>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</si>
  <si>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</si>
  <si>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</si>
  <si>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</si>
  <si>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</si>
  <si>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</si>
  <si>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</si>
  <si>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</si>
  <si>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</si>
  <si>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</si>
  <si>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</si>
  <si>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</si>
  <si>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</si>
  <si>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</si>
  <si>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</si>
  <si>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</si>
  <si>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</si>
  <si>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</si>
  <si>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</si>
  <si>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</si>
  <si>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</si>
  <si>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</si>
  <si>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</si>
  <si>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</si>
  <si>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</si>
  <si>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</si>
  <si>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</si>
  <si>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</si>
  <si>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</si>
  <si>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</si>
  <si>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</si>
  <si>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</si>
  <si>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</si>
  <si>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</si>
  <si>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</si>
  <si>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</si>
  <si>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</si>
  <si>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</si>
  <si>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</si>
  <si>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</si>
  <si>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</si>
  <si>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</si>
  <si>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</si>
  <si>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</si>
  <si>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</si>
  <si>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</si>
  <si>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</si>
  <si>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</si>
  <si>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</si>
  <si>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</si>
  <si>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</si>
  <si>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</si>
  <si>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</si>
  <si>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</si>
  <si>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</si>
  <si>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</si>
  <si>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</si>
  <si>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</si>
  <si>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</si>
  <si>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</si>
  <si>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</si>
  <si>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</si>
  <si>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</si>
  <si>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</si>
  <si>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</si>
  <si>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</si>
  <si>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</si>
  <si>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</si>
  <si>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</si>
  <si>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</si>
  <si>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</si>
  <si>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</si>
  <si>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</si>
  <si>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</si>
  <si>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</si>
  <si>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</si>
  <si>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</si>
  <si>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</si>
  <si>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</si>
  <si>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</si>
  <si>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</si>
  <si>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</si>
  <si>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</si>
  <si>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</si>
  <si>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</si>
  <si>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</si>
  <si>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</si>
  <si>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</si>
  <si>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</si>
  <si>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</si>
  <si>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</si>
  <si>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</si>
  <si>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</si>
  <si>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</si>
  <si>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</si>
  <si>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</si>
  <si>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</si>
  <si>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</si>
  <si>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</si>
  <si>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</si>
  <si>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</si>
  <si>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</si>
  <si>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</si>
  <si>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</si>
  <si>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</si>
  <si>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</si>
  <si>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</si>
  <si>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</si>
  <si>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</si>
  <si>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</si>
  <si>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</si>
  <si>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</si>
  <si>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</si>
  <si>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</si>
  <si>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</si>
  <si>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</si>
  <si>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</si>
  <si>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</si>
  <si>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</si>
  <si>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</si>
  <si>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</si>
  <si>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</si>
  <si>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</si>
  <si>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</si>
  <si>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</si>
  <si>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</si>
  <si>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</si>
  <si>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</si>
  <si>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</si>
  <si>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</si>
  <si>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</si>
  <si>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</si>
  <si>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</si>
  <si>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</si>
  <si>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</si>
  <si>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</si>
  <si>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</si>
  <si>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</si>
  <si>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</si>
  <si>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</si>
  <si>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</si>
  <si>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</si>
  <si>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</si>
  <si>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</si>
  <si>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</si>
  <si>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</si>
  <si>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</si>
  <si>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</si>
  <si>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</si>
  <si>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</si>
  <si>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</si>
  <si>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</si>
  <si>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</si>
  <si>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</si>
  <si>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</si>
  <si>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</si>
  <si>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</si>
  <si>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</si>
  <si>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</si>
  <si>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</si>
  <si>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</si>
  <si>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</si>
  <si>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</si>
  <si>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</si>
  <si>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</si>
  <si>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</si>
  <si>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</si>
  <si>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</si>
  <si>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</si>
  <si>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</si>
  <si>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</si>
  <si>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</si>
  <si>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</si>
  <si>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</si>
  <si>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</si>
  <si>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</si>
  <si>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</si>
  <si>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</si>
  <si>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</si>
  <si>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</si>
  <si>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</si>
  <si>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</si>
  <si>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</si>
  <si>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</si>
  <si>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</si>
  <si>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</si>
  <si>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</si>
  <si>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</si>
  <si>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</si>
  <si>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</si>
  <si>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</si>
  <si>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</si>
  <si>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</si>
  <si>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</si>
  <si>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</si>
  <si>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</si>
  <si>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</si>
  <si>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</si>
  <si>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</si>
  <si>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</si>
  <si>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</si>
  <si>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</si>
  <si>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</si>
  <si>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</si>
  <si>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</si>
  <si>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</si>
  <si>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</si>
  <si>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</si>
  <si>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</si>
  <si>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</si>
  <si>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</si>
  <si>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</si>
  <si>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</si>
  <si>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</si>
  <si>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</si>
  <si>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</si>
  <si>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</si>
  <si>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</si>
  <si>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</si>
  <si>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</si>
  <si>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</si>
  <si>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</si>
  <si>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</si>
  <si>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</si>
  <si>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</si>
  <si>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</si>
  <si>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</si>
  <si>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</si>
  <si>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</si>
  <si>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</si>
  <si>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</si>
  <si>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</si>
  <si>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</si>
  <si>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</si>
  <si>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</si>
  <si>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</si>
  <si>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</si>
  <si>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</si>
  <si>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</si>
  <si>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</si>
  <si>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</si>
  <si>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</si>
  <si>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</si>
  <si>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</si>
  <si>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</si>
  <si>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</si>
  <si>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</si>
  <si>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</si>
  <si>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</si>
  <si>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</si>
  <si>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</si>
  <si>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</si>
  <si>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</si>
  <si>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</si>
  <si>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</si>
  <si>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</si>
  <si>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</si>
  <si>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</si>
  <si>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</si>
  <si>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</si>
  <si>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</si>
  <si>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</si>
  <si>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</si>
  <si>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</si>
  <si>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</si>
  <si>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</si>
  <si>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</si>
  <si>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</si>
  <si>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</si>
  <si>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</si>
  <si>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</si>
  <si>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</si>
  <si>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</si>
  <si>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</si>
  <si>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</si>
  <si>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</si>
  <si>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</si>
  <si>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</si>
  <si>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</si>
  <si>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</si>
  <si>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</si>
  <si>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</si>
  <si>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</si>
  <si>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</si>
  <si>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</si>
  <si>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</si>
  <si>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</si>
  <si>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</si>
  <si>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</si>
  <si>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</si>
  <si>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</si>
  <si>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</si>
  <si>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</si>
  <si>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</si>
  <si>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</si>
  <si>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</si>
  <si>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</si>
  <si>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</si>
  <si>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</si>
  <si>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</si>
  <si>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</si>
  <si>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</si>
  <si>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</si>
  <si>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</si>
  <si>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</si>
  <si>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</si>
  <si>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</si>
  <si>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</si>
  <si>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</si>
  <si>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</si>
  <si>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</si>
  <si>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</si>
  <si>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</si>
  <si>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</si>
  <si>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</si>
  <si>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</si>
  <si>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</si>
  <si>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</si>
  <si>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</si>
  <si>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</si>
  <si>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</si>
  <si>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</si>
  <si>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</si>
  <si>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</si>
  <si>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</si>
  <si>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</si>
  <si>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</si>
  <si>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</si>
  <si>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</si>
  <si>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</si>
  <si>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</si>
  <si>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</si>
  <si>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</si>
  <si>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</si>
  <si>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</si>
  <si>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</si>
  <si>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</si>
  <si>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</si>
  <si>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</si>
  <si>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</si>
  <si>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</si>
  <si>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</si>
  <si>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</si>
  <si>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</si>
  <si>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</si>
  <si>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</si>
  <si>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</si>
  <si>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</si>
  <si>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</si>
  <si>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</si>
  <si>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</si>
  <si>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</si>
  <si>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</si>
  <si>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</si>
  <si>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</si>
  <si>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</si>
  <si>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</si>
  <si>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</si>
  <si>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</si>
  <si>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</si>
  <si>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</si>
  <si>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</si>
  <si>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</si>
  <si>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</si>
  <si>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</si>
  <si>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</si>
  <si>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</si>
  <si>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</si>
  <si>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</si>
  <si>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</si>
  <si>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</si>
  <si>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</si>
  <si>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</si>
  <si>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</si>
  <si>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</si>
  <si>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</si>
  <si>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</si>
  <si>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</si>
  <si>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</si>
  <si>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</si>
  <si>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</si>
  <si>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</si>
  <si>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</si>
  <si>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</si>
  <si>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</si>
  <si>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</si>
  <si>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</si>
  <si>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</si>
  <si>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</si>
  <si>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</si>
  <si>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</si>
  <si>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</si>
  <si>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</si>
  <si>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</si>
  <si>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</si>
  <si>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</si>
  <si>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</si>
  <si>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</si>
  <si>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</si>
  <si>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</si>
  <si>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</si>
  <si>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</si>
  <si>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</si>
  <si>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</si>
  <si>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</si>
  <si>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</si>
  <si>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</si>
  <si>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</si>
  <si>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</si>
  <si>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</si>
  <si>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</si>
  <si>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</si>
  <si>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</si>
  <si>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</si>
  <si>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</si>
  <si>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</si>
  <si>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</si>
  <si>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</si>
  <si>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</si>
  <si>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</si>
  <si>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</si>
  <si>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</si>
  <si>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</si>
  <si>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</si>
  <si>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</si>
  <si>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</si>
  <si>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</si>
  <si>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</si>
  <si>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</si>
  <si>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</si>
  <si>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</si>
  <si>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</si>
  <si>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</si>
  <si>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</si>
  <si>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</si>
  <si>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</si>
  <si>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</si>
  <si>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</si>
  <si>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</si>
  <si>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</si>
  <si>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</si>
  <si>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</si>
  <si>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</si>
  <si>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</si>
  <si>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</si>
  <si>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</si>
  <si>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</si>
  <si>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</si>
  <si>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</si>
  <si>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</si>
  <si>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</si>
  <si>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</si>
  <si>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</si>
  <si>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</si>
  <si>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</si>
  <si>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</si>
  <si>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</si>
  <si>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</si>
  <si>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</si>
  <si>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</si>
  <si>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</si>
  <si>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</si>
  <si>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</si>
  <si>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</si>
  <si>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</si>
  <si>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</si>
  <si>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</si>
  <si>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</si>
  <si>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</si>
  <si>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</si>
  <si>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</si>
  <si>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</si>
  <si>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</si>
  <si>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</si>
  <si>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</si>
  <si>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</si>
  <si>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</si>
  <si>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</si>
  <si>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</si>
  <si>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</si>
  <si>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</si>
  <si>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</si>
  <si>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</si>
  <si>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</si>
  <si>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</si>
  <si>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</si>
  <si>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</si>
  <si>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</si>
  <si>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</si>
  <si>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</si>
  <si>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</si>
  <si>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</si>
  <si>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</si>
  <si>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</si>
  <si>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</si>
  <si>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</si>
  <si>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</si>
  <si>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</si>
  <si>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</si>
  <si>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</si>
  <si>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</si>
  <si>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</si>
  <si>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</si>
  <si>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</si>
  <si>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</si>
  <si>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</si>
  <si>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</si>
  <si>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</si>
  <si>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</si>
  <si>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</si>
  <si>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</si>
  <si>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</si>
  <si>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</si>
  <si>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</si>
  <si>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</si>
  <si>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</si>
  <si>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</si>
  <si>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</si>
  <si>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</si>
  <si>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</si>
  <si>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</si>
  <si>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</si>
  <si>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</si>
  <si>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</si>
  <si>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</si>
  <si>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</si>
  <si>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</si>
  <si>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</si>
  <si>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</si>
  <si>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</si>
  <si>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</si>
  <si>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</si>
  <si>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</si>
  <si>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</si>
  <si>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</si>
  <si>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</si>
  <si>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</si>
  <si>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</si>
  <si>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</si>
  <si>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</si>
  <si>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</si>
  <si>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</si>
  <si>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</si>
  <si>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</si>
  <si>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</si>
  <si>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</si>
  <si>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</si>
  <si>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</si>
  <si>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</si>
  <si>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</si>
  <si>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</si>
  <si>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</si>
  <si>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</si>
  <si>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</si>
  <si>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</si>
  <si>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</si>
  <si>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</si>
  <si>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</si>
  <si>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</si>
  <si>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</si>
  <si>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</si>
  <si>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</si>
  <si>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</si>
  <si>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</si>
  <si>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</si>
  <si>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</si>
  <si>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</si>
  <si>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</si>
  <si>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</si>
  <si>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</si>
  <si>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</si>
  <si>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</si>
  <si>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</si>
  <si>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</si>
  <si>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</si>
  <si>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</si>
  <si>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</si>
  <si>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</si>
  <si>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</si>
  <si>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</si>
  <si>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</si>
  <si>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</si>
  <si>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</si>
  <si>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</si>
  <si>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</si>
  <si>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</si>
  <si>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</si>
  <si>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</si>
  <si>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</si>
  <si>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</si>
  <si>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</si>
  <si>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</si>
  <si>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</si>
  <si>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</si>
  <si>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</si>
  <si>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</si>
  <si>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</si>
  <si>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</si>
  <si>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</si>
  <si>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</si>
  <si>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</si>
  <si>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</si>
  <si>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</si>
  <si>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</si>
  <si>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</si>
  <si>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</si>
  <si>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</si>
  <si>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</si>
  <si>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</si>
  <si>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</si>
  <si>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</si>
  <si>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</si>
  <si>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</si>
  <si>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</si>
  <si>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</si>
  <si>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</si>
  <si>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</si>
  <si>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</si>
  <si>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</si>
  <si>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</si>
  <si>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</si>
  <si>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</si>
  <si>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</si>
  <si>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</si>
  <si>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</si>
  <si>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</si>
  <si>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</si>
  <si>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</si>
  <si>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</si>
  <si>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</si>
  <si>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</si>
  <si>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</si>
  <si>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</si>
  <si>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</si>
  <si>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</si>
  <si>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</si>
  <si>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</si>
  <si>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</si>
  <si>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</si>
  <si>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</si>
  <si>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</si>
  <si>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</si>
  <si>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</si>
  <si>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</si>
  <si>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</si>
  <si>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</si>
  <si>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</si>
  <si>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</si>
  <si>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</si>
  <si>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</si>
  <si>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</si>
  <si>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</si>
  <si>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</si>
  <si>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</si>
  <si>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</si>
  <si>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</si>
  <si>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</si>
  <si>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</si>
  <si>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</si>
  <si>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</si>
  <si>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</si>
  <si>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</si>
  <si>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</si>
  <si>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</si>
  <si>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</si>
  <si>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</si>
  <si>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</si>
  <si>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</si>
  <si>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</si>
  <si>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</si>
  <si>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</si>
  <si>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</si>
  <si>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</si>
  <si>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</si>
  <si>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</si>
  <si>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</si>
  <si>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</si>
  <si>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</si>
  <si>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</si>
  <si>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</si>
  <si>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</si>
  <si>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</si>
  <si>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</si>
  <si>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</si>
  <si>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</si>
  <si>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</si>
  <si>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</si>
  <si>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</si>
  <si>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</si>
  <si>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</si>
  <si>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</si>
  <si>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</si>
  <si>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</si>
  <si>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</si>
  <si>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</si>
  <si>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</si>
  <si>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</si>
  <si>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</si>
  <si>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</si>
  <si>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</si>
  <si>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</si>
  <si>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</si>
  <si>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</si>
  <si>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</si>
  <si>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</si>
  <si>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</si>
  <si>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</si>
  <si>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</si>
  <si>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</si>
  <si>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</si>
  <si>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</si>
  <si>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</si>
  <si>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</si>
  <si>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</si>
  <si>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</si>
  <si>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</si>
  <si>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</si>
  <si>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</si>
  <si>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</si>
  <si>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</si>
  <si>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</si>
  <si>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</si>
  <si>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</si>
  <si>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</si>
  <si>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</si>
  <si>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</si>
  <si>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</si>
  <si>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</si>
  <si>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</si>
  <si>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</si>
  <si>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</si>
  <si>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</si>
  <si>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</si>
  <si>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</si>
  <si>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</si>
  <si>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</si>
  <si>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</si>
  <si>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</si>
  <si>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</si>
  <si>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</si>
  <si>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</si>
  <si>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</si>
  <si>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</si>
  <si>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</si>
  <si>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</si>
  <si>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</si>
  <si>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</si>
  <si>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</si>
  <si>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</si>
  <si>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</si>
  <si>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</si>
  <si>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</si>
  <si>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</si>
  <si>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</si>
  <si>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</si>
  <si>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</si>
  <si>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</si>
  <si>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</si>
  <si>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</si>
  <si>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</si>
  <si>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</si>
  <si>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</si>
  <si>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</si>
  <si>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</si>
  <si>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</si>
  <si>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</si>
  <si>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</si>
  <si>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</si>
  <si>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</si>
  <si>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</si>
  <si>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</si>
  <si>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</si>
  <si>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</si>
  <si>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</si>
  <si>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</si>
  <si>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</si>
  <si>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</si>
  <si>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</si>
  <si>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</si>
  <si>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</si>
  <si>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</si>
  <si>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</si>
  <si>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</si>
  <si>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</si>
  <si>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</si>
  <si>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</si>
  <si>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</si>
  <si>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</si>
  <si>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</si>
  <si>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</si>
  <si>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</si>
  <si>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</si>
  <si>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</si>
  <si>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</si>
  <si>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</si>
  <si>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</si>
  <si>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</si>
  <si>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</si>
  <si>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</si>
  <si>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</si>
  <si>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</si>
  <si>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</si>
  <si>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</si>
  <si>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</si>
  <si>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</si>
  <si>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</si>
  <si>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</si>
  <si>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</si>
  <si>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</si>
  <si>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</si>
  <si>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</si>
  <si>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</si>
  <si>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</si>
  <si>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</si>
  <si>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</si>
  <si>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</si>
  <si>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</si>
  <si>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</si>
  <si>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</si>
  <si>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</si>
  <si>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</si>
  <si>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</si>
  <si>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</si>
  <si>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</si>
  <si>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</si>
  <si>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</si>
  <si>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</si>
  <si>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</si>
  <si>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</si>
  <si>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</si>
  <si>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</si>
  <si>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</si>
  <si>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</si>
  <si>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</si>
  <si>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</si>
  <si>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</si>
  <si>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</si>
  <si>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</si>
  <si>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</si>
  <si>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</si>
  <si>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</si>
  <si>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</si>
  <si>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</si>
  <si>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</si>
  <si>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</si>
  <si>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</si>
  <si>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</si>
  <si>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</si>
  <si>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</si>
  <si>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</si>
  <si>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</si>
  <si>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</si>
  <si>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</si>
  <si>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</si>
  <si>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</si>
  <si>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</si>
  <si>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</si>
  <si>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</si>
  <si>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</si>
  <si>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</si>
  <si>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</si>
  <si>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</si>
  <si>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</si>
  <si>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</si>
  <si>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</si>
  <si>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</si>
  <si>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</si>
  <si>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</si>
  <si>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</si>
  <si>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</si>
  <si>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</si>
  <si>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</si>
  <si>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</si>
  <si>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</si>
  <si>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</si>
  <si>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</si>
  <si>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</si>
  <si>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</si>
  <si>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</si>
  <si>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</si>
  <si>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</si>
  <si>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</si>
  <si>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</si>
  <si>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</si>
  <si>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</si>
  <si>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</si>
  <si>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</si>
  <si>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</si>
  <si>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</si>
  <si>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</si>
  <si>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</si>
  <si>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</si>
  <si>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</si>
  <si>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</si>
  <si>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</si>
  <si>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</si>
  <si>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</si>
  <si>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</si>
  <si>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</si>
  <si>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</si>
  <si>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</si>
  <si>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</si>
  <si>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</si>
  <si>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</si>
  <si>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</si>
  <si>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</si>
  <si>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</si>
  <si>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</si>
  <si>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</si>
  <si>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</si>
  <si>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</si>
  <si>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</si>
  <si>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</si>
  <si>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</si>
  <si>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</si>
  <si>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</si>
  <si>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</si>
  <si>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</si>
  <si>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</si>
  <si>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</si>
  <si>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</si>
  <si>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</si>
  <si>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</si>
  <si>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</si>
  <si>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</si>
  <si>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</si>
  <si>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</si>
  <si>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</si>
  <si>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</si>
  <si>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</si>
  <si>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</si>
  <si>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</si>
  <si>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</si>
  <si>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</si>
  <si>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</si>
  <si>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</si>
  <si>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</si>
  <si>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</si>
  <si>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</si>
  <si>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</si>
  <si>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</si>
  <si>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</si>
  <si>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</si>
  <si>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</si>
  <si>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</si>
  <si>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</si>
  <si>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</si>
  <si>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</si>
  <si>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</si>
  <si>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</si>
  <si>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</si>
  <si>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</si>
  <si>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</si>
  <si>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</si>
  <si>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</si>
  <si>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</si>
  <si>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</si>
  <si>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</si>
  <si>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</si>
  <si>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</si>
  <si>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</si>
  <si>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</si>
  <si>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</si>
  <si>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</si>
  <si>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</si>
  <si>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</si>
  <si>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</si>
  <si>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</si>
  <si>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</si>
  <si>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</si>
  <si>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</si>
  <si>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</si>
  <si>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</si>
  <si>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</si>
  <si>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</si>
  <si>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</si>
  <si>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</si>
  <si>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</si>
  <si>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</si>
  <si>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</si>
  <si>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</si>
  <si>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</si>
  <si>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</si>
  <si>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</si>
  <si>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</si>
  <si>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</si>
  <si>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</si>
  <si>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</si>
  <si>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</si>
  <si>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</si>
  <si>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</si>
  <si>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</si>
  <si>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</si>
  <si>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</si>
  <si>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</si>
  <si>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</si>
  <si>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</si>
  <si>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</si>
  <si>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</si>
  <si>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</si>
  <si>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</si>
  <si>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</si>
  <si>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</si>
  <si>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</si>
  <si>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</si>
  <si>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</si>
  <si>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</si>
  <si>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</si>
  <si>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</si>
  <si>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</si>
  <si>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</si>
  <si>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</si>
  <si>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</si>
  <si>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</si>
  <si>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</si>
  <si>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</si>
  <si>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</si>
  <si>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</si>
  <si>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</si>
  <si>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</si>
  <si>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</si>
  <si>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</si>
  <si>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</si>
  <si>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</si>
  <si>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</si>
  <si>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</si>
  <si>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</si>
  <si>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</si>
  <si>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</si>
  <si>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</si>
  <si>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</si>
  <si>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</si>
  <si>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</si>
  <si>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</si>
  <si>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</si>
  <si>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</si>
  <si>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</si>
  <si>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</si>
  <si>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</si>
  <si>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</si>
  <si>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</si>
  <si>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</si>
  <si>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</si>
  <si>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</si>
  <si>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</si>
  <si>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</si>
  <si>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</si>
  <si>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</si>
  <si>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</si>
  <si>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</si>
  <si>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</si>
  <si>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</si>
  <si>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</si>
  <si>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</si>
  <si>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</si>
  <si>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</si>
  <si>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</si>
  <si>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</si>
  <si>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</si>
  <si>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</si>
  <si>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</si>
  <si>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</si>
  <si>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</si>
  <si>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</si>
  <si>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</si>
  <si>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</si>
  <si>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</si>
  <si>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</si>
  <si>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</si>
  <si>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</si>
  <si>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</si>
  <si>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</si>
  <si>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</si>
  <si>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</si>
  <si>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</si>
  <si>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</si>
  <si>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</si>
  <si>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</si>
  <si>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</si>
  <si>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</si>
  <si>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</si>
  <si>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</si>
  <si>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</si>
  <si>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</si>
  <si>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</si>
  <si>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</si>
  <si>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</si>
  <si>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</si>
  <si>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</si>
  <si>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</si>
  <si>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</si>
  <si>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</si>
  <si>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</si>
  <si>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</si>
  <si>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</si>
  <si>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</si>
  <si>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</si>
  <si>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</si>
  <si>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</si>
  <si>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</si>
  <si>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</si>
  <si>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</si>
  <si>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</si>
  <si>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</si>
  <si>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</si>
  <si>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</si>
  <si>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</si>
  <si>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</si>
  <si>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</si>
  <si>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</si>
  <si>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</si>
  <si>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</si>
  <si>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</si>
  <si>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</si>
  <si>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</si>
  <si>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</si>
  <si>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</si>
  <si>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</si>
  <si>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</si>
  <si>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</si>
  <si>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</si>
  <si>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</si>
  <si>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</si>
  <si>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</si>
  <si>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</si>
  <si>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</si>
  <si>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</si>
  <si>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</si>
  <si>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</si>
  <si>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</si>
  <si>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</si>
  <si>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</si>
  <si>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</si>
  <si>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</si>
  <si>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</si>
  <si>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</si>
  <si>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</si>
  <si>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</si>
  <si>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</si>
  <si>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</si>
  <si>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</si>
  <si>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</si>
  <si>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</si>
  <si>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</si>
  <si>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</si>
  <si>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</si>
  <si>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</si>
  <si>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</si>
  <si>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</si>
  <si>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</si>
  <si>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</si>
  <si>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</si>
  <si>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</si>
  <si>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</si>
  <si>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</si>
  <si>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</si>
  <si>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</si>
  <si>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</si>
  <si>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</si>
  <si>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</si>
  <si>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</si>
  <si>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</si>
  <si>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</si>
  <si>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</si>
  <si>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</si>
  <si>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</si>
  <si>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</si>
  <si>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</si>
  <si>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</si>
  <si>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</si>
  <si>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</si>
  <si>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</si>
  <si>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</si>
  <si>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</si>
  <si>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</si>
  <si>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</si>
  <si>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</si>
  <si>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</si>
  <si>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</si>
  <si>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</si>
  <si>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</si>
  <si>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</si>
  <si>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</si>
  <si>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</si>
  <si>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</si>
  <si>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</si>
  <si>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</si>
  <si>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</si>
  <si>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</si>
  <si>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</si>
  <si>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</si>
  <si>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</si>
  <si>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</si>
  <si>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</si>
  <si>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</si>
  <si>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</si>
  <si>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</si>
  <si>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</si>
  <si>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</si>
  <si>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</si>
  <si>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</si>
  <si>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</si>
  <si>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</si>
  <si>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</si>
  <si>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</si>
  <si>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</si>
  <si>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</si>
  <si>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</si>
  <si>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</si>
  <si>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</si>
  <si>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</si>
  <si>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</si>
  <si>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</si>
  <si>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</si>
  <si>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</si>
  <si>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</si>
  <si>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</si>
  <si>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</si>
  <si>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</si>
  <si>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</si>
  <si>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</si>
  <si>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</si>
  <si>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</si>
  <si>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</si>
  <si>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</si>
  <si>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</si>
  <si>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</si>
  <si>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</si>
  <si>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</si>
  <si>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</si>
  <si>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</si>
  <si>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</si>
  <si>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</si>
  <si>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</si>
  <si>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</si>
  <si>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</si>
  <si>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</si>
  <si>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</si>
  <si>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</si>
  <si>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</si>
  <si>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</si>
  <si>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</si>
  <si>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</si>
  <si>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</si>
  <si>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</si>
  <si>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</si>
  <si>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</si>
  <si>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</si>
  <si>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</si>
  <si>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</si>
  <si>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</si>
  <si>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</si>
  <si>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</si>
  <si>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</si>
  <si>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</si>
  <si>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</si>
  <si>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</si>
  <si>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</si>
  <si>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</si>
  <si>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</si>
  <si>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</si>
  <si>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</si>
  <si>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</si>
  <si>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</si>
  <si>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</si>
  <si>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</si>
  <si>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</si>
  <si>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</si>
  <si>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</si>
  <si>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</si>
  <si>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</si>
  <si>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</si>
  <si>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</si>
  <si>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</si>
  <si>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</si>
  <si>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</si>
  <si>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</si>
  <si>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</si>
  <si>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</si>
  <si>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</si>
  <si>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</si>
  <si>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</si>
  <si>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</si>
  <si>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</si>
  <si>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</si>
  <si>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</si>
  <si>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</si>
  <si>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</si>
  <si>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</si>
  <si>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</si>
  <si>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</si>
  <si>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</si>
  <si>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</si>
  <si>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</si>
  <si>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</si>
  <si>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</si>
  <si>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</si>
  <si>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</si>
  <si>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</si>
  <si>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</si>
  <si>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</si>
  <si>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</si>
  <si>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</si>
  <si>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</si>
  <si>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</si>
  <si>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</si>
  <si>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</si>
  <si>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</si>
  <si>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</si>
  <si>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</si>
  <si>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</si>
  <si>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</si>
  <si>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</si>
  <si>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</si>
  <si>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</si>
  <si>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</si>
  <si>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</si>
  <si>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</si>
  <si>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</si>
  <si>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</si>
  <si>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</si>
  <si>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</si>
  <si>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</si>
  <si>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</si>
  <si>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</si>
  <si>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</si>
  <si>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</si>
  <si>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</si>
  <si>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</si>
  <si>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</si>
  <si>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</si>
  <si>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</si>
  <si>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</si>
  <si>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</si>
  <si>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</si>
  <si>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</si>
  <si>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</si>
  <si>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</si>
  <si>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</si>
  <si>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</si>
  <si>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</si>
  <si>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</si>
  <si>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</si>
  <si>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</si>
  <si>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</si>
  <si>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</si>
  <si>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</si>
  <si>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</si>
  <si>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</si>
  <si>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</si>
  <si>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</si>
  <si>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</si>
  <si>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</si>
  <si>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</si>
  <si>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</si>
  <si>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</si>
  <si>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</si>
  <si>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</si>
  <si>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</si>
  <si>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</si>
  <si>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</si>
  <si>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</si>
  <si>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</si>
  <si>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</si>
  <si>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</si>
  <si>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</si>
  <si>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</si>
  <si>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</si>
  <si>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</si>
  <si>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</si>
  <si>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</si>
  <si>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</si>
  <si>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</si>
  <si>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</si>
  <si>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</si>
  <si>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</si>
  <si>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</si>
  <si>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</si>
  <si>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</si>
  <si>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</si>
  <si>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</si>
  <si>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</si>
  <si>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</si>
  <si>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</si>
  <si>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</si>
  <si>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</si>
  <si>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</si>
  <si>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</si>
  <si>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</si>
  <si>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</si>
  <si>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</si>
  <si>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</si>
  <si>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</si>
  <si>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</si>
  <si>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</si>
  <si>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</si>
  <si>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</si>
  <si>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</si>
  <si>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</si>
  <si>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</si>
  <si>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</si>
  <si>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</si>
  <si>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</si>
  <si>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</si>
  <si>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</si>
  <si>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</si>
  <si>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</si>
  <si>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</si>
  <si>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</si>
  <si>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</si>
  <si>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</si>
  <si>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</si>
  <si>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</si>
  <si>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</si>
  <si>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</si>
  <si>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</si>
  <si>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</si>
  <si>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</si>
  <si>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</si>
  <si>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</si>
  <si>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</si>
  <si>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</si>
  <si>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</si>
  <si>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</si>
  <si>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</si>
  <si>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</si>
  <si>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</si>
  <si>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</si>
  <si>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</si>
  <si>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</si>
  <si>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</si>
  <si>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</si>
  <si>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</si>
  <si>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</si>
  <si>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</si>
  <si>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</si>
  <si>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</si>
  <si>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</si>
  <si>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</si>
  <si>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</si>
  <si>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</si>
  <si>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</si>
  <si>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</si>
  <si>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</si>
  <si>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</si>
  <si>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</si>
  <si>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</si>
  <si>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</si>
  <si>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</si>
  <si>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</si>
  <si>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</si>
  <si>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</si>
  <si>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</si>
  <si>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</si>
  <si>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</si>
  <si>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</si>
  <si>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</si>
  <si>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</si>
  <si>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</si>
  <si>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</si>
  <si>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</si>
  <si>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</si>
  <si>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</si>
  <si>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</si>
  <si>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</si>
  <si>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</si>
  <si>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</si>
  <si>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</si>
  <si>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</si>
  <si>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</si>
  <si>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</si>
  <si>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</si>
  <si>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</si>
  <si>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</si>
  <si>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</si>
  <si>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</si>
  <si>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</si>
  <si>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</si>
  <si>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</si>
  <si>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</si>
  <si>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</si>
  <si>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</si>
  <si>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</si>
  <si>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</si>
  <si>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</si>
  <si>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</si>
  <si>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</si>
  <si>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</si>
  <si>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</si>
  <si>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</si>
  <si>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</si>
  <si>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</si>
  <si>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</si>
  <si>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</si>
  <si>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</si>
  <si>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</si>
  <si>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</si>
  <si>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</si>
  <si>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</si>
  <si>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</si>
  <si>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</si>
  <si>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</si>
  <si>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</si>
  <si>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</si>
  <si>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</si>
  <si>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</si>
  <si>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</si>
  <si>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</si>
  <si>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</si>
  <si>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</si>
  <si>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</si>
  <si>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</si>
  <si>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</si>
  <si>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</si>
  <si>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</si>
  <si>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</si>
  <si>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</si>
  <si>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</si>
  <si>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</si>
  <si>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</si>
  <si>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</si>
  <si>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</si>
  <si>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</si>
  <si>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</si>
  <si>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</si>
  <si>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</si>
  <si>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</si>
  <si>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</si>
  <si>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</si>
  <si>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</si>
  <si>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</si>
  <si>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</si>
  <si>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</si>
  <si>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</si>
  <si>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</si>
  <si>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</si>
  <si>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</si>
  <si>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</si>
  <si>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</si>
  <si>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</si>
  <si>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</si>
  <si>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</si>
  <si>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</si>
  <si>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</si>
  <si>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</si>
  <si>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</si>
  <si>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</si>
  <si>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</si>
  <si>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</si>
  <si>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</si>
  <si>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</si>
  <si>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</si>
  <si>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</si>
  <si>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</si>
  <si>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</si>
  <si>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</si>
  <si>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</si>
  <si>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</si>
  <si>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</si>
  <si>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</si>
  <si>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</si>
  <si>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</si>
  <si>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</si>
  <si>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</si>
  <si>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</si>
  <si>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</si>
  <si>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</si>
  <si>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</si>
  <si>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</si>
  <si>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</si>
  <si>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</si>
  <si>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</si>
  <si>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</si>
  <si>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</si>
  <si>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</si>
  <si>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</si>
  <si>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</si>
  <si>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</si>
  <si>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</si>
  <si>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</si>
  <si>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</si>
  <si>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</si>
  <si>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</si>
  <si>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</si>
  <si>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</si>
  <si>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</si>
  <si>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</si>
  <si>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</si>
  <si>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</si>
  <si>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</si>
  <si>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</si>
  <si>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</si>
  <si>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</si>
  <si>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</si>
  <si>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</si>
  <si>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</si>
  <si>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</si>
  <si>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</si>
  <si>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</si>
  <si>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</si>
  <si>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</si>
  <si>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</si>
  <si>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</si>
  <si>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</si>
  <si>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</si>
  <si>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</si>
  <si>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</si>
  <si>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</si>
  <si>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</si>
  <si>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</si>
  <si>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</si>
  <si>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</si>
  <si>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</si>
  <si>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</si>
  <si>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</si>
  <si>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</si>
  <si>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</si>
  <si>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</si>
  <si>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</si>
  <si>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</si>
  <si>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</si>
  <si>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</si>
  <si>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</si>
  <si>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</si>
  <si>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</si>
  <si>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</si>
  <si>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</si>
  <si>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</si>
  <si>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</si>
  <si>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</si>
  <si>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</si>
  <si>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</si>
  <si>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</si>
  <si>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</si>
  <si>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</si>
  <si>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</si>
  <si>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</si>
  <si>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</si>
  <si>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</si>
  <si>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</si>
  <si>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</si>
  <si>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</si>
  <si>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</si>
  <si>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</si>
  <si>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</si>
  <si>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</si>
  <si>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</si>
  <si>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</si>
  <si>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</si>
  <si>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</si>
  <si>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</si>
  <si>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</si>
  <si>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</si>
  <si>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</si>
  <si>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</si>
  <si>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</si>
  <si>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</si>
  <si>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</si>
  <si>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</si>
  <si>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</si>
  <si>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</si>
  <si>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</si>
  <si>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</si>
  <si>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</si>
  <si>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</si>
  <si>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</si>
  <si>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</si>
  <si>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</si>
  <si>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</si>
  <si>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</si>
  <si>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</si>
  <si>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</si>
  <si>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</si>
  <si>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</si>
  <si>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</si>
  <si>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</si>
  <si>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</si>
  <si>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</si>
  <si>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</si>
  <si>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</si>
  <si>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</si>
  <si>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</si>
  <si>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</si>
  <si>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</si>
  <si>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</si>
  <si>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</si>
  <si>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</si>
  <si>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</si>
  <si>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</si>
  <si>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</si>
  <si>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</si>
  <si>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</si>
  <si>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</si>
  <si>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</si>
  <si>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</si>
  <si>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</si>
  <si>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</si>
  <si>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</si>
  <si>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</si>
  <si>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</si>
  <si>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</si>
  <si>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</si>
  <si>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</si>
  <si>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</si>
  <si>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</si>
  <si>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</si>
  <si>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</si>
  <si>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</si>
  <si>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</si>
  <si>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</si>
  <si>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</si>
  <si>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</si>
  <si>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</si>
  <si>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</si>
  <si>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</si>
  <si>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</si>
  <si>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</si>
  <si>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</si>
  <si>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</si>
  <si>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</si>
  <si>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</si>
  <si>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</si>
  <si>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</si>
  <si>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</si>
  <si>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</si>
  <si>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</si>
  <si>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</si>
  <si>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</si>
  <si>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</si>
  <si>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</si>
  <si>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</si>
  <si>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</si>
  <si>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</si>
  <si>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</si>
  <si>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</si>
  <si>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</si>
  <si>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</si>
  <si>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</si>
  <si>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</si>
  <si>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</si>
  <si>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</si>
  <si>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</si>
  <si>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</si>
  <si>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</si>
  <si>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</si>
  <si>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</si>
  <si>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</si>
  <si>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</si>
  <si>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</si>
  <si>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</si>
  <si>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</si>
  <si>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</si>
  <si>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</si>
  <si>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</si>
  <si>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</si>
  <si>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</si>
  <si>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</si>
  <si>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</si>
  <si>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</si>
  <si>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</si>
  <si>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</si>
  <si>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</si>
  <si>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</si>
  <si>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</si>
  <si>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</si>
  <si>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</si>
  <si>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</si>
  <si>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</si>
  <si>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</si>
  <si>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</si>
  <si>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</si>
  <si>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</si>
  <si>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</si>
  <si>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</si>
  <si>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</si>
  <si>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</si>
  <si>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</si>
  <si>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</si>
  <si>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</si>
  <si>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</si>
  <si>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</si>
  <si>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</si>
  <si>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</si>
  <si>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</si>
  <si>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</si>
  <si>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</si>
  <si>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</si>
  <si>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</si>
  <si>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</si>
  <si>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</si>
  <si>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</si>
  <si>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</si>
  <si>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</si>
  <si>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</si>
  <si>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</si>
  <si>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</si>
  <si>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</si>
  <si>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</si>
  <si>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</si>
  <si>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</si>
  <si>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</si>
  <si>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</si>
  <si>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</si>
  <si>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</si>
  <si>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</si>
  <si>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</si>
  <si>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</si>
  <si>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</si>
  <si>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</si>
  <si>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</si>
  <si>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</si>
  <si>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</si>
  <si>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</si>
  <si>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</si>
  <si>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</si>
  <si>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</si>
  <si>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</si>
  <si>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</si>
  <si>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</si>
  <si>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</si>
  <si>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</si>
  <si>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</si>
  <si>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</si>
  <si>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</si>
  <si>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</si>
  <si>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</si>
  <si>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</si>
  <si>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</si>
  <si>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</si>
  <si>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</si>
  <si>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</si>
  <si>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</si>
  <si>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</si>
  <si>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</si>
  <si>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</si>
  <si>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</si>
  <si>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</si>
  <si>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</si>
  <si>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</si>
  <si>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</si>
  <si>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</si>
  <si>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</si>
  <si>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</si>
  <si>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</si>
  <si>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</si>
  <si>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</si>
  <si>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</si>
  <si>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</si>
  <si>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</si>
  <si>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</si>
  <si>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</si>
  <si>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</si>
  <si>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</si>
  <si>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</si>
  <si>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</si>
  <si>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</si>
  <si>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</si>
  <si>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</si>
  <si>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</si>
  <si>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</si>
  <si>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</si>
  <si>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</si>
  <si>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</si>
  <si>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</si>
  <si>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</si>
  <si>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</si>
  <si>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</si>
  <si>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</si>
  <si>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</si>
  <si>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</si>
  <si>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</si>
  <si>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</si>
  <si>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</si>
  <si>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</si>
  <si>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</si>
  <si>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</si>
  <si>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</si>
  <si>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</si>
  <si>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</si>
  <si>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</si>
  <si>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</si>
  <si>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</si>
  <si>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</si>
  <si>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</si>
  <si>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</si>
  <si>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</si>
  <si>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</si>
  <si>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</si>
  <si>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</si>
  <si>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</si>
  <si>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</si>
  <si>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</si>
  <si>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</si>
  <si>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</si>
  <si>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</si>
  <si>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</si>
  <si>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</si>
  <si>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</si>
  <si>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</si>
  <si>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</si>
  <si>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</si>
  <si>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</si>
  <si>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</si>
  <si>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</si>
  <si>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</si>
  <si>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</si>
  <si>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</si>
  <si>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</si>
  <si>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</si>
  <si>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</si>
  <si>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</si>
  <si>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</si>
  <si>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</si>
  <si>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</si>
  <si>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</si>
  <si>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</si>
  <si>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</si>
  <si>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</si>
  <si>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</si>
  <si>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</si>
  <si>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</si>
  <si>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</si>
  <si>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</si>
  <si>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</si>
  <si>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</si>
  <si>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</si>
  <si>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</si>
  <si>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</si>
  <si>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</si>
  <si>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</si>
  <si>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</si>
  <si>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</si>
  <si>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</si>
  <si>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</si>
  <si>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</si>
  <si>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</si>
  <si>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</si>
  <si>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</si>
  <si>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</si>
  <si>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</si>
  <si>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</si>
  <si>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</si>
  <si>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</si>
  <si>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</si>
  <si>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</si>
  <si>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</si>
  <si>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</si>
  <si>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</si>
  <si>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</si>
  <si>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</si>
  <si>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</si>
  <si>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</si>
  <si>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</si>
  <si>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</si>
  <si>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</si>
  <si>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</si>
  <si>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</si>
  <si>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</si>
  <si>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</si>
  <si>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</si>
  <si>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</si>
  <si>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</si>
  <si>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</si>
  <si>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</si>
  <si>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</si>
  <si>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</si>
  <si>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</si>
  <si>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</si>
  <si>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</si>
  <si>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</si>
  <si>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</si>
  <si>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</si>
  <si>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</si>
  <si>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</si>
  <si>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</si>
  <si>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</si>
  <si>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</si>
  <si>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</si>
  <si>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</si>
  <si>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</si>
  <si>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</si>
  <si>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</si>
  <si>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</si>
  <si>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</si>
  <si>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</si>
  <si>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</si>
  <si>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</si>
  <si>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</si>
  <si>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</si>
  <si>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</si>
  <si>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</si>
  <si>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</si>
  <si>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</si>
  <si>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</si>
  <si>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</si>
  <si>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</si>
  <si>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</si>
  <si>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</si>
  <si>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</si>
  <si>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</si>
  <si>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</si>
  <si>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</si>
  <si>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</si>
  <si>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</si>
  <si>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</si>
  <si>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</si>
  <si>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</si>
  <si>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</si>
  <si>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</si>
  <si>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</si>
  <si>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</si>
  <si>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</si>
  <si>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</si>
  <si>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</si>
  <si>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</si>
  <si>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</si>
  <si>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</si>
  <si>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</si>
  <si>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</si>
  <si>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</si>
  <si>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</si>
  <si>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</si>
  <si>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</si>
  <si>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</si>
  <si>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</si>
  <si>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</si>
  <si>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</si>
  <si>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</si>
  <si>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</si>
  <si>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</si>
  <si>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</si>
  <si>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</si>
  <si>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</si>
  <si>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</si>
  <si>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</si>
  <si>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</si>
  <si>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</si>
  <si>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</si>
  <si>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</si>
  <si>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</si>
  <si>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</si>
  <si>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</si>
  <si>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</si>
  <si>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</si>
  <si>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</si>
  <si>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</si>
  <si>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</si>
  <si>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</si>
  <si>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</si>
  <si>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</si>
  <si>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</si>
  <si>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</si>
  <si>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</si>
  <si>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</si>
  <si>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</si>
  <si>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</si>
  <si>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</si>
  <si>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</si>
  <si>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</si>
  <si>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</si>
  <si>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</si>
  <si>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</si>
  <si>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</si>
  <si>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</si>
  <si>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</si>
  <si>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</si>
  <si>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</si>
  <si>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</si>
  <si>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</si>
  <si>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</si>
  <si>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</si>
  <si>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</si>
  <si>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</si>
  <si>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</si>
  <si>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</si>
  <si>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</si>
  <si>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</si>
  <si>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</si>
  <si>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</si>
  <si>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</si>
  <si>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</si>
  <si>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</si>
  <si>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</si>
  <si>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</si>
  <si>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</si>
  <si>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</si>
  <si>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</si>
  <si>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</si>
  <si>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</si>
  <si>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</si>
  <si>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</si>
  <si>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</si>
  <si>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</si>
  <si>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</si>
  <si>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</si>
  <si>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</si>
  <si>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</si>
  <si>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</si>
  <si>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</si>
  <si>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</si>
  <si>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</si>
  <si>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</si>
  <si>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</si>
  <si>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</si>
  <si>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</si>
  <si>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</si>
  <si>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</si>
  <si>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</si>
  <si>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</si>
  <si>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</si>
  <si>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</si>
  <si>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</si>
  <si>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</si>
  <si>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</si>
  <si>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</si>
  <si>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</si>
  <si>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</si>
  <si>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</si>
  <si>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</si>
  <si>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</si>
  <si>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</si>
  <si>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</si>
  <si>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</si>
  <si>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</si>
  <si>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</si>
  <si>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</si>
  <si>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</si>
  <si>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</si>
  <si>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</si>
  <si>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</si>
  <si>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</si>
  <si>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</si>
  <si>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</si>
  <si>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</si>
  <si>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</si>
  <si>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</si>
  <si>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</si>
  <si>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</si>
  <si>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</si>
  <si>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</si>
  <si>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</si>
  <si>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</si>
  <si>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</si>
  <si>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</si>
  <si>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</si>
  <si>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</si>
  <si>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</si>
  <si>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</si>
  <si>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</si>
  <si>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</si>
  <si>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</si>
  <si>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</si>
  <si>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</si>
  <si>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</si>
  <si>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</si>
  <si>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</si>
  <si>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</si>
  <si>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</si>
  <si>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</si>
  <si>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</si>
  <si>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</si>
  <si>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</si>
  <si>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</si>
  <si>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</si>
  <si>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</si>
  <si>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</si>
  <si>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</si>
  <si>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</si>
  <si>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</si>
  <si>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</si>
  <si>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</si>
  <si>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</si>
  <si>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</si>
  <si>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</si>
  <si>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</si>
  <si>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</si>
  <si>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</si>
  <si>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</si>
  <si>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</si>
  <si>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</si>
  <si>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</si>
  <si>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</si>
  <si>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</si>
  <si>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</si>
  <si>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</si>
  <si>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</si>
  <si>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</si>
  <si>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</si>
  <si>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</si>
  <si>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</si>
  <si>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</si>
  <si>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</si>
  <si>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</si>
  <si>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</si>
  <si>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</si>
  <si>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</si>
  <si>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</si>
  <si>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</si>
  <si>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</si>
  <si>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</si>
  <si>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</si>
  <si>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</si>
  <si>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</si>
  <si>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</si>
  <si>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</si>
  <si>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</si>
  <si>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</si>
  <si>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</si>
  <si>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</si>
  <si>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</si>
  <si>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</si>
  <si>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</si>
  <si>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</si>
  <si>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</si>
  <si>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</si>
  <si>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</si>
  <si>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</si>
  <si>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</si>
  <si>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</si>
  <si>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</si>
  <si>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</si>
  <si>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</si>
  <si>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</si>
  <si>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</si>
  <si>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</si>
  <si>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</si>
  <si>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</si>
  <si>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</si>
  <si>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</si>
  <si>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</si>
  <si>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</si>
  <si>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</si>
  <si>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</si>
  <si>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</si>
  <si>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</si>
  <si>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</si>
  <si>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</si>
  <si>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</si>
  <si>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</si>
  <si>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</si>
  <si>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</si>
  <si>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</si>
  <si>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</si>
  <si>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</si>
  <si>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</si>
  <si>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</si>
  <si>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</si>
  <si>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</si>
  <si>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</si>
  <si>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</si>
  <si>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</si>
  <si>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</si>
  <si>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</si>
  <si>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</si>
  <si>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</si>
  <si>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</si>
  <si>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</si>
  <si>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</si>
  <si>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</si>
  <si>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</si>
  <si>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</si>
  <si>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</si>
  <si>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</si>
  <si>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</si>
  <si>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</si>
  <si>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</si>
  <si>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</si>
  <si>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</si>
  <si>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</si>
  <si>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</si>
  <si>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</si>
  <si>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</si>
  <si>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</si>
  <si>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</si>
  <si>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</si>
  <si>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</si>
  <si>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</si>
  <si>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</si>
  <si>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</si>
  <si>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</si>
  <si>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</si>
  <si>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</si>
  <si>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</si>
  <si>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</si>
  <si>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</si>
  <si>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</si>
  <si>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</si>
  <si>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</si>
  <si>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</si>
  <si>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</si>
  <si>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</si>
  <si>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</si>
  <si>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</si>
  <si>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</si>
  <si>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</si>
  <si>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</si>
  <si>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</si>
  <si>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</si>
  <si>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</si>
  <si>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</si>
  <si>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</si>
  <si>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</si>
  <si>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</si>
  <si>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</si>
  <si>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</si>
  <si>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</si>
  <si>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</si>
  <si>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</si>
  <si>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</si>
  <si>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</si>
  <si>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</si>
  <si>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</si>
  <si>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</si>
  <si>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</si>
  <si>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</si>
  <si>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</si>
  <si>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</si>
  <si>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</si>
  <si>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</si>
  <si>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</si>
  <si>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</si>
  <si>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</si>
  <si>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</si>
  <si>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</si>
  <si>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</si>
  <si>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</si>
  <si>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</si>
  <si>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</si>
  <si>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</si>
  <si>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</si>
  <si>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</si>
  <si>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</si>
  <si>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</si>
  <si>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</si>
  <si>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</si>
  <si>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</si>
  <si>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</si>
  <si>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</si>
  <si>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</si>
  <si>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</si>
  <si>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</si>
  <si>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</si>
  <si>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</si>
  <si>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</si>
  <si>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</si>
  <si>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</si>
  <si>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</si>
  <si>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</si>
  <si>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</si>
  <si>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</si>
  <si>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</si>
  <si>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</si>
  <si>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</si>
  <si>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</si>
  <si>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</si>
  <si>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</si>
  <si>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</si>
  <si>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</si>
  <si>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</si>
  <si>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</si>
  <si>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</si>
  <si>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</si>
  <si>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</si>
  <si>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</si>
  <si>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</si>
  <si>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</si>
  <si>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</si>
  <si>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</si>
  <si>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</si>
  <si>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</si>
  <si>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</si>
  <si>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</si>
  <si>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</si>
  <si>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</si>
  <si>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</si>
  <si>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</si>
  <si>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</si>
  <si>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</si>
  <si>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</si>
  <si>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</si>
  <si>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</si>
  <si>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</si>
  <si>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</si>
  <si>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</si>
  <si>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</si>
  <si>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</si>
  <si>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</si>
  <si>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</si>
  <si>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</si>
  <si>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</si>
  <si>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</si>
  <si>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</si>
  <si>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</si>
  <si>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</si>
  <si>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</si>
  <si>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</si>
  <si>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</si>
  <si>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</si>
  <si>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</si>
  <si>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</si>
  <si>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</si>
  <si>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</si>
  <si>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</si>
  <si>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</si>
  <si>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</si>
  <si>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</si>
  <si>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</si>
  <si>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</si>
  <si>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</si>
  <si>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</si>
  <si>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</si>
  <si>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</si>
  <si>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</si>
  <si>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</si>
  <si>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</si>
  <si>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</si>
  <si>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</si>
  <si>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</si>
  <si>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</si>
  <si>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</si>
  <si>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</si>
  <si>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</si>
  <si>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</si>
  <si>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</si>
  <si>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</si>
  <si>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</si>
  <si>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</si>
  <si>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</si>
  <si>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</si>
  <si>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</si>
  <si>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</si>
  <si>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</si>
  <si>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</si>
  <si>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</si>
  <si>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</si>
  <si>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</si>
  <si>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</si>
  <si>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</si>
  <si>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</si>
  <si>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</si>
  <si>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</si>
  <si>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</si>
  <si>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</si>
  <si>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</si>
  <si>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</si>
  <si>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</si>
  <si>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</si>
  <si>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</si>
  <si>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</si>
  <si>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</si>
  <si>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</si>
  <si>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</si>
  <si>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</si>
  <si>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</si>
  <si>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</si>
  <si>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</si>
  <si>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</si>
  <si>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</si>
  <si>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</si>
  <si>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</si>
  <si>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</si>
  <si>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</si>
  <si>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</si>
  <si>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</si>
  <si>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</si>
  <si>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</si>
  <si>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</si>
  <si>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</si>
  <si>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</si>
  <si>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</si>
  <si>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</si>
  <si>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</si>
  <si>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</si>
  <si>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</si>
  <si>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</si>
  <si>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</si>
  <si>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</si>
  <si>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</si>
  <si>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</si>
  <si>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</si>
  <si>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</si>
  <si>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</si>
  <si>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</si>
  <si>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</si>
  <si>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</si>
  <si>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</si>
  <si>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</si>
  <si>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</si>
  <si>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</si>
  <si>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</si>
  <si>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</si>
  <si>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</si>
  <si>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</si>
  <si>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</si>
  <si>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</si>
  <si>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</si>
  <si>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</si>
  <si>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</si>
  <si>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</si>
  <si>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</si>
  <si>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</si>
  <si>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</si>
  <si>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</si>
  <si>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</si>
  <si>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</si>
  <si>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</si>
  <si>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</si>
  <si>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</si>
  <si>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</si>
  <si>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</si>
  <si>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</si>
  <si>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</si>
  <si>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</si>
  <si>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</si>
  <si>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</si>
  <si>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</si>
  <si>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</si>
  <si>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</si>
  <si>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</si>
  <si>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</si>
  <si>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</si>
  <si>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</si>
  <si>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</si>
  <si>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</si>
  <si>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</si>
  <si>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</si>
  <si>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</si>
  <si>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</si>
  <si>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</si>
  <si>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</si>
  <si>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</si>
  <si>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</si>
  <si>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</si>
  <si>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</si>
  <si>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</si>
  <si>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</si>
  <si>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</si>
  <si>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</si>
  <si>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</si>
  <si>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</si>
  <si>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</si>
  <si>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</si>
  <si>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</si>
  <si>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</si>
  <si>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</si>
  <si>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</si>
  <si>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</si>
  <si>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</si>
  <si>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</si>
  <si>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</si>
  <si>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</si>
  <si>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</si>
  <si>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</si>
  <si>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</si>
  <si>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</si>
  <si>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</si>
  <si>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</si>
  <si>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</si>
  <si>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</si>
  <si>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</si>
  <si>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</si>
  <si>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</si>
  <si>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</si>
  <si>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</si>
  <si>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</si>
  <si>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</si>
  <si>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</si>
  <si>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</si>
  <si>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</si>
  <si>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</si>
  <si>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</si>
  <si>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</si>
  <si>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</si>
  <si>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</si>
  <si>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</si>
  <si>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</si>
  <si>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</si>
  <si>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</si>
  <si>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</si>
  <si>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</si>
  <si>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</si>
  <si>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</si>
  <si>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</si>
  <si>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</si>
  <si>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</si>
  <si>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</si>
  <si>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</si>
  <si>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</si>
  <si>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</si>
  <si>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</si>
  <si>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</si>
  <si>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</si>
  <si>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</si>
  <si>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</si>
  <si>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</si>
  <si>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</si>
  <si>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</si>
  <si>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</si>
  <si>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</si>
  <si>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</si>
  <si>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</si>
  <si>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</si>
  <si>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</si>
  <si>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</si>
  <si>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</si>
  <si>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</si>
  <si>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</si>
  <si>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</si>
  <si>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</si>
  <si>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</si>
  <si>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</si>
  <si>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</si>
  <si>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</si>
  <si>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</si>
  <si>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</si>
  <si>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</si>
  <si>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</si>
  <si>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</si>
  <si>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</si>
  <si>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</si>
  <si>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</si>
  <si>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</si>
  <si>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</si>
  <si>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</si>
  <si>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</si>
  <si>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</si>
  <si>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</si>
  <si>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</si>
  <si>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</si>
  <si>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</si>
  <si>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</si>
  <si>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</si>
  <si>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</si>
  <si>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</si>
  <si>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</si>
  <si>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</si>
  <si>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</si>
  <si>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</si>
  <si>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</si>
  <si>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</si>
  <si>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</si>
  <si>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</si>
  <si>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</si>
  <si>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</si>
  <si>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</si>
  <si>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</si>
  <si>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</si>
  <si>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</si>
  <si>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</si>
  <si>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</si>
  <si>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</si>
  <si>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</si>
  <si>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</si>
  <si>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</si>
  <si>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</si>
  <si>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</si>
  <si>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</si>
  <si>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</si>
  <si>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</si>
  <si>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</si>
  <si>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</si>
  <si>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</si>
  <si>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</si>
  <si>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</si>
  <si>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</si>
  <si>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</si>
  <si>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</si>
  <si>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</si>
  <si>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</si>
  <si>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</si>
  <si>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</si>
  <si>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</si>
  <si>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</si>
  <si>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</si>
  <si>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</si>
  <si>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</si>
  <si>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</si>
  <si>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</si>
  <si>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</si>
  <si>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</si>
  <si>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</si>
  <si>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</si>
  <si>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</si>
  <si>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</si>
  <si>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</si>
  <si>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</si>
  <si>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</si>
  <si>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</si>
  <si>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</si>
  <si>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</si>
  <si>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</si>
  <si>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</si>
  <si>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</si>
  <si>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</si>
  <si>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</si>
  <si>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</si>
  <si>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</si>
  <si>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</si>
  <si>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</si>
  <si>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</si>
  <si>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</si>
  <si>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</si>
  <si>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</si>
  <si>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</si>
  <si>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</si>
  <si>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</si>
  <si>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</si>
  <si>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</si>
  <si>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</si>
  <si>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</si>
  <si>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</si>
  <si>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</si>
  <si>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</si>
  <si>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</si>
  <si>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</si>
  <si>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</si>
  <si>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</si>
  <si>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</si>
  <si>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</si>
  <si>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</si>
  <si>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</si>
  <si>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</si>
  <si>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</si>
  <si>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</si>
  <si>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</si>
  <si>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</si>
  <si>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</si>
  <si>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</si>
  <si>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</si>
  <si>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</si>
  <si>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</si>
  <si>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</si>
  <si>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</si>
  <si>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</si>
  <si>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</si>
  <si>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</si>
  <si>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</si>
  <si>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</si>
  <si>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</si>
  <si>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</si>
  <si>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</si>
  <si>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</si>
  <si>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</si>
  <si>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</si>
  <si>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</si>
  <si>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</si>
  <si>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</si>
  <si>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</si>
  <si>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</si>
  <si>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</si>
  <si>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</si>
  <si>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</si>
  <si>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</si>
  <si>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</si>
  <si>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</si>
  <si>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</si>
  <si>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</si>
  <si>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</si>
  <si>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</si>
  <si>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</si>
  <si>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</si>
  <si>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</si>
  <si>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</si>
  <si>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</si>
  <si>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</si>
  <si>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</si>
  <si>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</si>
  <si>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</si>
  <si>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</si>
  <si>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</si>
  <si>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</si>
  <si>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</si>
  <si>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</si>
  <si>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</si>
  <si>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</si>
  <si>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</si>
  <si>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</si>
  <si>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</si>
  <si>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</si>
  <si>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</si>
  <si>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</si>
  <si>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</si>
  <si>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</si>
  <si>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</si>
  <si>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</si>
  <si>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</si>
  <si>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</si>
  <si>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</si>
  <si>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</si>
  <si>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</si>
  <si>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</si>
  <si>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</si>
  <si>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</si>
  <si>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</si>
  <si>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</si>
  <si>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</si>
  <si>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</si>
  <si>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</si>
  <si>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</si>
  <si>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</si>
  <si>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</si>
  <si>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</si>
  <si>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</si>
  <si>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</si>
  <si>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</si>
  <si>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</si>
  <si>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</si>
  <si>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</si>
  <si>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</si>
  <si>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</si>
  <si>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</si>
  <si>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</si>
  <si>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</si>
  <si>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</si>
  <si>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</si>
  <si>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</si>
  <si>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</si>
  <si>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</si>
  <si>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</si>
  <si>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</si>
  <si>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</si>
  <si>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</si>
  <si>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</si>
  <si>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</si>
  <si>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</si>
  <si>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</si>
  <si>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</si>
  <si>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</si>
  <si>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</si>
  <si>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</si>
  <si>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</si>
  <si>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</si>
  <si>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</si>
  <si>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</si>
  <si>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</si>
  <si>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</si>
  <si>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</si>
  <si>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</si>
  <si>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</si>
  <si>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</si>
  <si>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</si>
  <si>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</si>
  <si>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</si>
  <si>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</si>
  <si>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</si>
  <si>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</si>
  <si>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</si>
  <si>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</si>
  <si>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</si>
  <si>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</si>
  <si>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</si>
  <si>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</si>
  <si>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</si>
  <si>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</si>
  <si>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</si>
  <si>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</si>
  <si>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</si>
  <si>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</si>
  <si>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</si>
  <si>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</si>
  <si>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</si>
  <si>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</si>
  <si>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</si>
  <si>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</si>
  <si>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</si>
  <si>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</si>
  <si>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</si>
  <si>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</si>
  <si>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</si>
  <si>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</si>
  <si>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</si>
  <si>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</si>
  <si>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</si>
  <si>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</si>
  <si>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</si>
  <si>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</si>
  <si>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</si>
  <si>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</si>
  <si>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</si>
  <si>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</si>
  <si>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</si>
  <si>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</si>
  <si>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</si>
  <si>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</si>
  <si>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</si>
  <si>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</si>
  <si>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</si>
  <si>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</si>
  <si>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</si>
  <si>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</si>
  <si>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</si>
  <si>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</si>
  <si>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</si>
  <si>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</si>
  <si>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</si>
  <si>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</si>
  <si>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</si>
  <si>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</si>
  <si>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</si>
  <si>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</si>
  <si>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</si>
  <si>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</si>
  <si>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</si>
  <si>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</si>
  <si>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</si>
  <si>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</si>
  <si>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</si>
  <si>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</si>
  <si>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</si>
  <si>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</si>
  <si>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</si>
  <si>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</si>
  <si>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</si>
  <si>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</si>
  <si>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</si>
  <si>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</si>
  <si>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</si>
  <si>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</si>
  <si>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</si>
  <si>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</si>
  <si>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</si>
  <si>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</si>
  <si>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</si>
  <si>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</si>
  <si>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</si>
  <si>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</si>
  <si>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</si>
  <si>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</si>
  <si>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</si>
  <si>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</si>
  <si>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</si>
  <si>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</si>
  <si>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</si>
  <si>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</si>
  <si>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</si>
  <si>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</si>
  <si>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</si>
  <si>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</si>
  <si>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</si>
  <si>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</si>
  <si>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</si>
  <si>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</si>
  <si>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</si>
  <si>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</si>
  <si>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</si>
  <si>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</si>
  <si>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</si>
  <si>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</si>
  <si>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</si>
  <si>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</si>
  <si>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</si>
  <si>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</si>
  <si>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</si>
  <si>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</si>
  <si>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</si>
  <si>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</si>
  <si>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</si>
  <si>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</si>
  <si>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</si>
  <si>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</si>
  <si>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</si>
  <si>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</si>
  <si>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</si>
  <si>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</si>
  <si>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</si>
  <si>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</si>
  <si>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</si>
  <si>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</si>
  <si>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</si>
  <si>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</si>
  <si>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</si>
  <si>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</si>
  <si>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</si>
  <si>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</si>
  <si>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</si>
  <si>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</si>
  <si>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</si>
  <si>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</si>
  <si>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</si>
  <si>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</si>
  <si>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</si>
  <si>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</si>
  <si>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</si>
  <si>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</si>
  <si>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</si>
  <si>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</si>
  <si>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</si>
  <si>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</si>
  <si>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</si>
  <si>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</si>
  <si>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</si>
  <si>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</si>
  <si>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</si>
  <si>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</si>
  <si>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</si>
  <si>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</si>
  <si>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</si>
  <si>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</si>
  <si>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</si>
  <si>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</si>
  <si>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</si>
  <si>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</si>
  <si>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</si>
  <si>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</si>
  <si>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</si>
  <si>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</si>
  <si>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</si>
  <si>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</si>
  <si>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</si>
  <si>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</si>
  <si>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</si>
  <si>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</si>
  <si>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</si>
  <si>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</si>
  <si>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</si>
  <si>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</si>
  <si>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</si>
  <si>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</si>
  <si>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</si>
  <si>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</si>
  <si>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</si>
  <si>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</si>
  <si>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</si>
  <si>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</si>
  <si>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</si>
  <si>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</si>
  <si>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</si>
  <si>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</si>
  <si>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</si>
  <si>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</si>
  <si>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</si>
  <si>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</si>
  <si>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</si>
  <si>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</si>
  <si>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</si>
  <si>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</si>
  <si>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</si>
  <si>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</si>
  <si>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</si>
  <si>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</si>
  <si>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</si>
  <si>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</si>
  <si>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</si>
  <si>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</si>
  <si>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</si>
  <si>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</si>
  <si>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</si>
  <si>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</si>
  <si>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</si>
  <si>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</si>
  <si>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</si>
  <si>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</si>
  <si>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</si>
  <si>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</si>
  <si>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</si>
  <si>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</si>
  <si>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</si>
  <si>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</si>
  <si>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</si>
  <si>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</si>
  <si>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</si>
  <si>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</si>
  <si>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</si>
  <si>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</si>
  <si>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</si>
  <si>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</si>
  <si>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</si>
  <si>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</si>
  <si>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</si>
  <si>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</si>
  <si>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</si>
  <si>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</si>
  <si>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</si>
  <si>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</si>
  <si>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</si>
  <si>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</si>
  <si>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</si>
  <si>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</si>
  <si>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</si>
  <si>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</si>
  <si>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</si>
  <si>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</si>
  <si>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</si>
  <si>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</si>
  <si>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</si>
  <si>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</si>
  <si>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</si>
  <si>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</si>
  <si>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</si>
  <si>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</si>
  <si>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</si>
  <si>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</si>
  <si>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</si>
  <si>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</si>
  <si>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</si>
  <si>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</si>
  <si>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</si>
  <si>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</si>
  <si>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</si>
  <si>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</si>
  <si>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</si>
  <si>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</si>
  <si>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</si>
  <si>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</si>
  <si>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</si>
  <si>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</si>
  <si>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</si>
  <si>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</si>
  <si>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</si>
  <si>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</si>
  <si>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</si>
  <si>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</si>
  <si>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</si>
  <si>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</si>
  <si>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</si>
  <si>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</si>
  <si>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</si>
  <si>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</si>
  <si>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</si>
  <si>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</si>
  <si>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</si>
  <si>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</si>
  <si>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</si>
  <si>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</si>
  <si>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</si>
  <si>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</si>
  <si>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</si>
  <si>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</si>
  <si>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</si>
  <si>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</si>
  <si>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</si>
  <si>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</si>
  <si>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</si>
  <si>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</si>
  <si>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</si>
  <si>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</si>
  <si>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</si>
  <si>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</si>
  <si>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</si>
  <si>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</si>
  <si>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</si>
  <si>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</si>
  <si>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</si>
  <si>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</si>
  <si>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</si>
  <si>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</si>
  <si>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</si>
  <si>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</si>
  <si>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</si>
  <si>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</si>
  <si>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</si>
  <si>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</si>
  <si>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</si>
  <si>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</si>
  <si>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</si>
  <si>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</si>
  <si>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</si>
  <si>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</si>
  <si>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</si>
  <si>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</si>
  <si>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</si>
  <si>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</si>
  <si>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</si>
  <si>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</si>
  <si>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</si>
  <si>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</si>
  <si>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</si>
  <si>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</si>
  <si>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</si>
  <si>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</si>
  <si>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</si>
  <si>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</si>
  <si>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</si>
  <si>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</si>
  <si>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</si>
  <si>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</si>
  <si>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</si>
  <si>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</si>
  <si>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</si>
  <si>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</si>
  <si>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</si>
  <si>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</si>
  <si>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</si>
  <si>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</si>
  <si>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</si>
  <si>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</si>
  <si>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</si>
  <si>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</si>
  <si>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</si>
  <si>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</si>
  <si>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</si>
  <si>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</si>
  <si>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</si>
  <si>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</si>
  <si>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</si>
  <si>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</si>
  <si>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</si>
  <si>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</si>
  <si>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</si>
  <si>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</si>
  <si>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</si>
  <si>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</si>
  <si>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</si>
  <si>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</si>
  <si>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</si>
  <si>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</si>
  <si>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</si>
  <si>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</si>
  <si>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</si>
  <si>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</si>
  <si>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</si>
  <si>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</si>
  <si>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</si>
  <si>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</si>
  <si>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</si>
  <si>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</si>
  <si>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</si>
  <si>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</si>
  <si>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</si>
  <si>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</si>
  <si>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</si>
  <si>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</si>
  <si>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</si>
  <si>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</si>
  <si>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</si>
  <si>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</si>
  <si>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</si>
  <si>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</si>
  <si>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</si>
  <si>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</si>
  <si>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</si>
  <si>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</si>
  <si>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</si>
  <si>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</si>
  <si>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</si>
  <si>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</si>
  <si>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</si>
  <si>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</si>
  <si>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</si>
  <si>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</si>
  <si>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</si>
  <si>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</si>
  <si>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</si>
  <si>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</si>
  <si>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</si>
  <si>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</si>
  <si>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</si>
  <si>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</si>
  <si>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</si>
  <si>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</si>
  <si>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</si>
  <si>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</si>
  <si>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</si>
  <si>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</si>
  <si>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</si>
  <si>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</si>
  <si>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</si>
  <si>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</si>
  <si>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</si>
  <si>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</si>
  <si>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</si>
  <si>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</si>
  <si>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</si>
  <si>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</si>
  <si>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</si>
  <si>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</si>
  <si>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</si>
  <si>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</si>
  <si>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</si>
  <si>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</si>
  <si>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</si>
  <si>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</si>
  <si>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</si>
  <si>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</si>
  <si>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</si>
  <si>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</si>
  <si>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</si>
  <si>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</si>
  <si>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</si>
  <si>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</si>
  <si>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</si>
  <si>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</si>
  <si>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</si>
  <si>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</si>
  <si>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</si>
  <si>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</si>
  <si>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</si>
  <si>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</si>
  <si>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</si>
  <si>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</si>
  <si>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</si>
  <si>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</si>
  <si>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</si>
  <si>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</si>
  <si>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</si>
  <si>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</si>
  <si>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</si>
  <si>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</si>
  <si>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</si>
  <si>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</si>
  <si>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</si>
  <si>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</si>
  <si>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</si>
  <si>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</si>
  <si>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</si>
  <si>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</si>
  <si>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</si>
  <si>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</si>
  <si>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</si>
  <si>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</si>
  <si>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</si>
  <si>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</si>
  <si>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</si>
  <si>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</si>
  <si>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</si>
  <si>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</si>
  <si>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</si>
  <si>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</si>
  <si>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</si>
  <si>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</si>
  <si>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</si>
  <si>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</si>
  <si>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</si>
  <si>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</si>
  <si>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</si>
  <si>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</si>
  <si>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</si>
  <si>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</si>
  <si>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</si>
  <si>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</si>
  <si>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</si>
  <si>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</si>
  <si>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</si>
  <si>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</si>
  <si>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</si>
  <si>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</si>
  <si>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</si>
  <si>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</si>
  <si>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</si>
  <si>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</si>
  <si>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</si>
  <si>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</si>
  <si>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</si>
  <si>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</si>
  <si>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</si>
  <si>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</si>
  <si>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</si>
  <si>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</si>
  <si>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</si>
  <si>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</si>
  <si>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</si>
  <si>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</si>
  <si>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</si>
  <si>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</si>
  <si>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</si>
  <si>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</si>
  <si>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</si>
  <si>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</si>
  <si>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</si>
  <si>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</si>
  <si>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</si>
  <si>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</si>
  <si>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</si>
  <si>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</si>
  <si>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</si>
  <si>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</si>
  <si>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</si>
  <si>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</si>
  <si>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</si>
  <si>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</si>
  <si>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</si>
  <si>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</si>
  <si>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</si>
  <si>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</si>
  <si>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</si>
  <si>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</si>
  <si>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</si>
  <si>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</si>
  <si>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</si>
  <si>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</si>
  <si>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</si>
  <si>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</si>
  <si>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</si>
  <si>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</si>
  <si>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</si>
  <si>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</si>
  <si>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</si>
  <si>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</si>
  <si>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</si>
  <si>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</si>
  <si>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</si>
  <si>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</si>
  <si>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</si>
  <si>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</si>
  <si>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</si>
  <si>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</si>
  <si>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</si>
  <si>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</si>
  <si>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</si>
  <si>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</si>
  <si>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</si>
  <si>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</si>
  <si>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</si>
  <si>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</si>
  <si>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</si>
  <si>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</si>
  <si>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</si>
  <si>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</si>
  <si>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</si>
  <si>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</si>
  <si>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</si>
  <si>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</si>
  <si>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</si>
  <si>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</si>
  <si>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</si>
  <si>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</si>
  <si>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</si>
  <si>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</si>
  <si>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</si>
  <si>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</si>
  <si>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</si>
  <si>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</si>
  <si>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</si>
  <si>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</si>
  <si>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</si>
  <si>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</si>
  <si>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</si>
  <si>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</si>
  <si>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</si>
  <si>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</si>
  <si>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</si>
  <si>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</si>
  <si>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</si>
  <si>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</si>
  <si>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</si>
  <si>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</si>
  <si>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</si>
  <si>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</si>
  <si>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</si>
  <si>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</si>
  <si>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</si>
  <si>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</si>
  <si>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</si>
  <si>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</si>
  <si>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</si>
  <si>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</si>
  <si>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</si>
  <si>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</si>
  <si>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</si>
  <si>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</si>
  <si>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</si>
  <si>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</si>
  <si>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</si>
  <si>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</si>
  <si>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</si>
  <si>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</si>
  <si>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</si>
  <si>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</si>
  <si>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</si>
  <si>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</si>
  <si>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</si>
  <si>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</si>
  <si>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</si>
  <si>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</si>
  <si>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</si>
  <si>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</si>
  <si>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</si>
  <si>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</si>
  <si>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</si>
  <si>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</si>
  <si>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</si>
  <si>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</si>
  <si>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</si>
  <si>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</si>
  <si>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</si>
  <si>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</si>
  <si>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</si>
  <si>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</si>
  <si>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</si>
  <si>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</si>
  <si>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</si>
  <si>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</si>
  <si>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</si>
  <si>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</si>
  <si>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</si>
  <si>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</si>
  <si>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</si>
  <si>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</si>
  <si>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</si>
  <si>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</si>
  <si>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</si>
  <si>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</si>
  <si>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</si>
  <si>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</si>
  <si>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</si>
  <si>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</si>
  <si>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</si>
  <si>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</si>
  <si>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</si>
  <si>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</si>
  <si>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</si>
  <si>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</si>
  <si>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</si>
  <si>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</si>
  <si>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</si>
  <si>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</si>
  <si>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</si>
  <si>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</si>
  <si>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</si>
  <si>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</si>
  <si>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</si>
  <si>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</si>
  <si>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</si>
  <si>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</si>
  <si>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</si>
  <si>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</si>
  <si>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</si>
  <si>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</si>
  <si>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</si>
  <si>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</si>
  <si>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</si>
  <si>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</si>
  <si>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</si>
  <si>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</si>
  <si>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</si>
  <si>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</si>
  <si>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</si>
  <si>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</si>
  <si>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</si>
  <si>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</si>
  <si>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</si>
  <si>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</si>
  <si>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</si>
  <si>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</si>
  <si>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</si>
  <si>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</si>
  <si>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</si>
  <si>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</si>
  <si>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</si>
  <si>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</si>
  <si>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</si>
  <si>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</si>
  <si>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</si>
  <si>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</si>
  <si>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</si>
  <si>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</si>
  <si>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</si>
  <si>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</si>
  <si>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</si>
  <si>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</si>
  <si>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</si>
  <si>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</si>
  <si>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</si>
  <si>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</si>
  <si>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</si>
  <si>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</si>
  <si>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</si>
  <si>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</si>
  <si>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</si>
  <si>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</si>
  <si>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</si>
  <si>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</si>
  <si>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</si>
  <si>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</si>
  <si>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</si>
  <si>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</si>
  <si>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</si>
  <si>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</si>
  <si>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</si>
  <si>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</si>
  <si>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</si>
  <si>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</si>
  <si>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</si>
  <si>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</si>
  <si>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</si>
  <si>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</si>
  <si>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</si>
  <si>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</si>
  <si>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</si>
  <si>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</si>
  <si>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</si>
  <si>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</si>
  <si>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</si>
  <si>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</si>
  <si>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</si>
  <si>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</si>
  <si>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</si>
  <si>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</si>
  <si>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</si>
  <si>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</si>
  <si>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</si>
  <si>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</si>
  <si>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</si>
  <si>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</si>
  <si>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</si>
  <si>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</si>
  <si>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</si>
  <si>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</si>
  <si>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</si>
  <si>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</si>
  <si>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</si>
  <si>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</si>
  <si>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</si>
  <si>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</si>
  <si>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</si>
  <si>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</si>
  <si>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</si>
  <si>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</si>
  <si>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</si>
  <si>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</si>
  <si>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</si>
  <si>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</si>
  <si>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</si>
  <si>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</si>
  <si>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</si>
  <si>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</si>
  <si>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</si>
  <si>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</si>
  <si>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</si>
  <si>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</si>
  <si>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</si>
  <si>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</si>
  <si>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</si>
  <si>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</si>
  <si>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</si>
  <si>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</si>
  <si>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</si>
  <si>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</si>
  <si>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</si>
  <si>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</si>
  <si>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</si>
  <si>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</si>
  <si>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</si>
  <si>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</si>
  <si>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</si>
  <si>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</si>
  <si>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</si>
  <si>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</si>
  <si>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</si>
  <si>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</si>
  <si>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</si>
  <si>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</si>
  <si>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</si>
  <si>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</si>
  <si>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</si>
  <si>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</si>
  <si>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</si>
  <si>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</si>
  <si>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</si>
  <si>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</si>
  <si>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</si>
  <si>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</si>
  <si>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</si>
  <si>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</si>
  <si>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</si>
  <si>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</si>
  <si>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</si>
  <si>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</si>
  <si>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</si>
  <si>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</si>
  <si>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</si>
  <si>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</si>
  <si>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</si>
  <si>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</si>
  <si>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</si>
  <si>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</si>
  <si>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</si>
  <si>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</si>
  <si>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</si>
  <si>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</si>
  <si>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</si>
  <si>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</si>
  <si>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</si>
  <si>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</si>
  <si>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</si>
  <si>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</si>
  <si>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</si>
  <si>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</si>
  <si>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</si>
  <si>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</si>
  <si>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</si>
  <si>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</si>
  <si>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</si>
  <si>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</si>
  <si>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</si>
  <si>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</si>
  <si>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</si>
  <si>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</si>
  <si>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</si>
  <si>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</si>
  <si>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</si>
  <si>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</si>
  <si>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</si>
  <si>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</si>
  <si>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</si>
  <si>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</si>
  <si>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</si>
  <si>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</si>
  <si>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</si>
  <si>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</si>
  <si>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</si>
  <si>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</si>
  <si>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</si>
  <si>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</si>
  <si>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</si>
  <si>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</si>
  <si>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</si>
  <si>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</si>
  <si>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</si>
  <si>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</si>
  <si>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</si>
  <si>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</si>
  <si>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</si>
  <si>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</si>
  <si>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</si>
  <si>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</si>
  <si>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</si>
  <si>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</si>
  <si>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</si>
  <si>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</si>
  <si>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</si>
  <si>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</si>
  <si>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</si>
  <si>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</si>
  <si>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</si>
  <si>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</si>
  <si>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</si>
  <si>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</si>
  <si>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</si>
  <si>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</si>
  <si>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</si>
  <si>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</si>
  <si>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</si>
  <si>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</si>
  <si>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</si>
  <si>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</si>
  <si>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</si>
  <si>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</si>
  <si>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</si>
  <si>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</si>
  <si>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</si>
  <si>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</si>
  <si>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</si>
  <si>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</si>
  <si>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</si>
  <si>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</si>
  <si>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</si>
  <si>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</si>
  <si>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</si>
  <si>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</si>
  <si>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</si>
  <si>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</si>
  <si>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</si>
  <si>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</si>
  <si>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</si>
  <si>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</si>
  <si>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</si>
  <si>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</si>
  <si>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</si>
  <si>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</si>
  <si>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</si>
  <si>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</si>
  <si>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</si>
  <si>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</si>
  <si>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</si>
  <si>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</si>
  <si>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</si>
  <si>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</si>
  <si>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</si>
  <si>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</si>
  <si>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</si>
  <si>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</si>
  <si>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</si>
  <si>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</si>
  <si>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</si>
  <si>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</si>
  <si>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</si>
  <si>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</si>
  <si>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</si>
  <si>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</si>
  <si>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</si>
  <si>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</si>
  <si>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</si>
  <si>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</si>
  <si>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</si>
  <si>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</si>
  <si>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</si>
  <si>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</si>
  <si>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</si>
  <si>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</si>
  <si>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</si>
  <si>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</si>
  <si>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</si>
  <si>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</si>
  <si>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</si>
  <si>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</si>
  <si>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</si>
  <si>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</si>
  <si>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</si>
  <si>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</si>
  <si>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</si>
  <si>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</si>
  <si>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</si>
  <si>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</si>
  <si>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</si>
  <si>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</si>
  <si>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</si>
  <si>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</si>
  <si>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</si>
  <si>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</si>
  <si>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</si>
  <si>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</si>
  <si>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</si>
  <si>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</si>
  <si>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</si>
  <si>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</si>
  <si>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</si>
  <si>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</si>
  <si>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</si>
  <si>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</si>
  <si>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</si>
  <si>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</si>
  <si>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</si>
  <si>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</si>
  <si>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</si>
  <si>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</si>
  <si>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</si>
  <si>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</si>
  <si>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</si>
  <si>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</si>
  <si>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</si>
  <si>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</si>
  <si>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</si>
  <si>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</si>
  <si>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</si>
  <si>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</si>
  <si>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</si>
  <si>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</si>
  <si>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</si>
  <si>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</si>
  <si>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</si>
  <si>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</si>
  <si>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</si>
  <si>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</si>
  <si>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</si>
  <si>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</si>
  <si>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</si>
  <si>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</si>
  <si>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</si>
  <si>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</si>
  <si>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</si>
  <si>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</si>
  <si>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</si>
  <si>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</si>
  <si>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</si>
  <si>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</si>
  <si>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</si>
  <si>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</si>
  <si>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</si>
  <si>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</si>
  <si>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</si>
  <si>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</si>
  <si>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</si>
  <si>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</si>
  <si>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</si>
  <si>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</si>
  <si>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</si>
  <si>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</si>
  <si>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</si>
  <si>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</si>
  <si>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</si>
  <si>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</si>
  <si>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</si>
  <si>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</si>
  <si>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</si>
  <si>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</si>
  <si>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</si>
  <si>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</si>
  <si>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</si>
  <si>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</si>
  <si>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</si>
  <si>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</si>
  <si>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</si>
  <si>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</si>
  <si>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</si>
  <si>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</si>
  <si>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</si>
  <si>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</si>
  <si>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</si>
  <si>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</si>
  <si>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</si>
  <si>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</si>
  <si>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</si>
  <si>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</si>
  <si>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</si>
  <si>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</si>
  <si>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</si>
  <si>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</si>
  <si>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</si>
  <si>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</si>
  <si>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</si>
  <si>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</si>
  <si>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</si>
  <si>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</si>
  <si>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</si>
  <si>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</si>
  <si>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</si>
  <si>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</si>
  <si>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</si>
  <si>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</si>
  <si>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</si>
  <si>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</si>
  <si>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</si>
  <si>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</si>
  <si>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</si>
  <si>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</si>
  <si>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</si>
  <si>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</si>
  <si>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</si>
  <si>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</si>
  <si>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</si>
  <si>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</si>
  <si>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</si>
  <si>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</si>
  <si>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</si>
  <si>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</si>
  <si>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</si>
  <si>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</si>
  <si>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</si>
  <si>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</si>
  <si>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</si>
  <si>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</si>
  <si>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</si>
  <si>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</si>
  <si>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</si>
  <si>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</si>
  <si>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</si>
  <si>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</si>
  <si>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</si>
  <si>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</si>
  <si>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</si>
  <si>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</si>
  <si>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</si>
  <si>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</si>
  <si>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</si>
  <si>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</si>
  <si>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</si>
  <si>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</si>
  <si>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</si>
  <si>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</si>
  <si>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</si>
  <si>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</si>
  <si>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</si>
  <si>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</si>
  <si>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</si>
  <si>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</si>
  <si>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</si>
  <si>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</si>
  <si>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</si>
  <si>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</si>
  <si>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</si>
  <si>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</si>
  <si>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</si>
  <si>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</si>
  <si>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</si>
  <si>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</si>
  <si>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</si>
  <si>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</si>
  <si>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</si>
  <si>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</si>
  <si>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</si>
  <si>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</si>
  <si>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</si>
  <si>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</si>
  <si>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</si>
  <si>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</si>
  <si>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</si>
  <si>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</si>
  <si>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</si>
  <si>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</si>
  <si>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</si>
  <si>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</si>
  <si>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</si>
  <si>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</si>
  <si>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</si>
  <si>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</si>
  <si>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</si>
  <si>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</si>
  <si>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</si>
  <si>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</si>
  <si>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</si>
  <si>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</si>
  <si>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</si>
  <si>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</si>
  <si>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</si>
  <si>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</si>
  <si>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</si>
  <si>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</si>
  <si>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</si>
  <si>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</si>
  <si>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</si>
  <si>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</si>
  <si>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</si>
  <si>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</si>
  <si>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</si>
  <si>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</si>
  <si>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</si>
  <si>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</si>
  <si>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</si>
  <si>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</si>
  <si>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</si>
  <si>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</si>
  <si>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</si>
  <si>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</si>
  <si>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</si>
  <si>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</si>
  <si>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</si>
  <si>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</si>
  <si>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</si>
  <si>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</si>
  <si>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</si>
  <si>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</si>
  <si>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</si>
  <si>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</si>
  <si>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</si>
  <si>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</si>
  <si>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</si>
  <si>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</si>
  <si>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</si>
  <si>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</si>
  <si>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</si>
  <si>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</si>
  <si>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</si>
  <si>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</si>
  <si>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</si>
  <si>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</si>
  <si>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</si>
  <si>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</si>
  <si>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</si>
  <si>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</si>
  <si>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</si>
  <si>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</si>
  <si>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</si>
  <si>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</si>
  <si>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</si>
  <si>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</si>
  <si>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</si>
  <si>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</si>
  <si>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</si>
  <si>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</si>
  <si>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</si>
  <si>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</si>
  <si>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</si>
  <si>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</si>
  <si>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</si>
  <si>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</si>
  <si>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</si>
  <si>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</si>
  <si>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</si>
  <si>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</si>
  <si>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</si>
  <si>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</si>
  <si>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</si>
  <si>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</si>
  <si>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</si>
  <si>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</si>
  <si>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</si>
  <si>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</si>
  <si>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</si>
  <si>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</si>
  <si>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</si>
  <si>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</si>
  <si>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</si>
  <si>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</si>
  <si>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</si>
  <si>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</si>
  <si>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</si>
  <si>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</si>
  <si>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</si>
  <si>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</si>
  <si>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</si>
  <si>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</si>
  <si>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</si>
  <si>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</si>
  <si>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</si>
  <si>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</si>
  <si>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</si>
  <si>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</si>
  <si>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</si>
  <si>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</si>
  <si>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</si>
  <si>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</si>
  <si>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</si>
  <si>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</si>
  <si>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</si>
  <si>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</si>
  <si>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</si>
  <si>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</si>
  <si>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</si>
  <si>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</si>
  <si>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</si>
  <si>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</si>
  <si>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</si>
  <si>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</si>
  <si>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</si>
  <si>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</si>
  <si>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</si>
  <si>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</si>
  <si>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</si>
  <si>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</si>
  <si>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</si>
  <si>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</si>
  <si>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</si>
  <si>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</si>
  <si>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</si>
  <si>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</si>
  <si>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</si>
  <si>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</si>
  <si>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</si>
  <si>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</si>
  <si>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</si>
  <si>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</si>
  <si>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</si>
  <si>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</si>
  <si>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</si>
  <si>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</si>
  <si>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</si>
  <si>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</si>
  <si>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</si>
  <si>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</si>
  <si>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</si>
  <si>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</si>
  <si>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</si>
  <si>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</si>
  <si>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</si>
  <si>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</si>
  <si>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</si>
  <si>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</si>
  <si>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</si>
  <si>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</si>
  <si>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</si>
  <si>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</si>
  <si>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</si>
  <si>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</si>
  <si>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</si>
  <si>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</si>
  <si>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</si>
  <si>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</si>
  <si>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</si>
  <si>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</si>
  <si>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</si>
  <si>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</si>
  <si>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</si>
  <si>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</si>
  <si>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</si>
  <si>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</si>
  <si>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</si>
  <si>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</si>
  <si>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</si>
  <si>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</si>
  <si>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</si>
  <si>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</si>
  <si>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</si>
  <si>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</si>
  <si>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</si>
  <si>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</si>
  <si>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</si>
  <si>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</si>
  <si>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</si>
  <si>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</si>
  <si>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</si>
  <si>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</si>
  <si>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</si>
  <si>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</si>
  <si>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</si>
  <si>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</si>
  <si>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</si>
  <si>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</si>
  <si>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</si>
  <si>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</si>
  <si>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</si>
  <si>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</si>
  <si>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</si>
  <si>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</si>
  <si>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</si>
  <si>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</si>
  <si>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</si>
  <si>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</si>
  <si>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</si>
  <si>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</si>
  <si>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</si>
  <si>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</si>
  <si>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</si>
  <si>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</si>
  <si>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</si>
  <si>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</si>
  <si>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</si>
  <si>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</si>
  <si>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</si>
  <si>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</si>
  <si>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</si>
  <si>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</si>
  <si>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</si>
  <si>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</si>
  <si>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</si>
  <si>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</si>
  <si>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</si>
  <si>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</si>
  <si>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</si>
  <si>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</si>
  <si>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</si>
  <si>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</si>
  <si>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</si>
  <si>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</si>
  <si>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</si>
  <si>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</si>
  <si>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</si>
  <si>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</si>
  <si>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</si>
  <si>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</si>
  <si>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</si>
  <si>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</si>
  <si>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</si>
  <si>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</si>
  <si>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</si>
  <si>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</si>
  <si>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</si>
  <si>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</si>
  <si>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</si>
  <si>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</si>
  <si>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</si>
  <si>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</si>
  <si>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</si>
  <si>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</si>
  <si>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</si>
  <si>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</si>
  <si>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</si>
  <si>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</si>
  <si>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</si>
  <si>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</si>
  <si>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</si>
  <si>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</si>
  <si>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</si>
  <si>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</si>
  <si>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</si>
  <si>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</si>
  <si>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</si>
  <si>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</si>
  <si>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</si>
  <si>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</si>
  <si>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</si>
  <si>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</si>
  <si>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</si>
  <si>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</si>
  <si>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</si>
  <si>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</si>
  <si>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</si>
  <si>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</si>
  <si>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</si>
  <si>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</si>
  <si>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</si>
  <si>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</si>
  <si>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</si>
  <si>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</si>
  <si>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</si>
  <si>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</si>
  <si>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</si>
  <si>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</si>
  <si>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</si>
  <si>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</si>
  <si>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</si>
  <si>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</si>
  <si>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</si>
  <si>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</si>
  <si>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</si>
  <si>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</si>
  <si>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</si>
  <si>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</si>
  <si>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</si>
  <si>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</si>
  <si>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</si>
  <si>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</si>
  <si>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</si>
  <si>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</si>
  <si>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</si>
  <si>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</si>
  <si>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</si>
  <si>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</si>
  <si>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</si>
  <si>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</si>
  <si>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</si>
  <si>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</si>
  <si>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</si>
  <si>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</si>
  <si>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</si>
  <si>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</si>
  <si>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</si>
  <si>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</si>
  <si>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</si>
  <si>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</si>
  <si>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</si>
  <si>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</si>
  <si>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</si>
  <si>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</si>
  <si>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</si>
  <si>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</si>
  <si>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</si>
  <si>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</si>
  <si>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</si>
  <si>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</si>
  <si>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</si>
  <si>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</si>
  <si>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</si>
  <si>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</si>
  <si>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</si>
  <si>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</si>
  <si>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</si>
  <si>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</si>
  <si>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</si>
  <si>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</si>
  <si>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</si>
  <si>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</si>
  <si>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</si>
  <si>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</si>
  <si>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</si>
  <si>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</si>
  <si>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</si>
  <si>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</si>
  <si>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</si>
  <si>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</si>
  <si>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</si>
  <si>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</si>
  <si>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</si>
  <si>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</si>
  <si>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</si>
  <si>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</si>
  <si>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</si>
  <si>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</si>
  <si>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</si>
  <si>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</si>
  <si>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</si>
  <si>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</si>
  <si>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</si>
  <si>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</si>
  <si>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</si>
  <si>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</si>
  <si>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</si>
  <si>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</si>
  <si>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</si>
  <si>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</si>
  <si>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</si>
  <si>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</si>
  <si>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</si>
  <si>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</si>
  <si>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</si>
  <si>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</si>
  <si>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</si>
  <si>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</si>
  <si>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</si>
  <si>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</si>
  <si>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</si>
  <si>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</si>
  <si>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</si>
  <si>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</si>
  <si>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</si>
  <si>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</si>
  <si>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</si>
  <si>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</si>
  <si>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</si>
  <si>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</si>
  <si>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</si>
  <si>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</si>
  <si>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</si>
  <si>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</si>
  <si>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</si>
  <si>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</si>
  <si>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</si>
  <si>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</si>
  <si>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</si>
  <si>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</si>
  <si>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</si>
  <si>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</si>
  <si>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</si>
  <si>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</si>
  <si>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</si>
  <si>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</si>
  <si>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</si>
  <si>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</si>
  <si>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</si>
  <si>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</si>
  <si>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</si>
  <si>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</si>
  <si>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</si>
  <si>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</si>
  <si>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</si>
  <si>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</si>
  <si>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</si>
  <si>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</si>
  <si>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</si>
  <si>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</si>
  <si>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</si>
  <si>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</si>
  <si>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</si>
  <si>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</si>
  <si>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</si>
  <si>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</si>
  <si>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</si>
  <si>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</si>
  <si>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</si>
  <si>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</si>
  <si>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</si>
  <si>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</si>
  <si>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</si>
  <si>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</si>
  <si>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</si>
  <si>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</si>
  <si>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</si>
  <si>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</si>
  <si>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</si>
  <si>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</si>
  <si>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</si>
  <si>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</si>
  <si>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</si>
  <si>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</si>
  <si>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</si>
  <si>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</si>
  <si>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</si>
  <si>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</si>
  <si>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</si>
  <si>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</si>
  <si>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</si>
  <si>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</si>
  <si>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</si>
  <si>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</si>
  <si>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</si>
  <si>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</si>
  <si>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</si>
  <si>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</si>
  <si>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</si>
  <si>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</si>
  <si>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</si>
  <si>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</si>
  <si>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</si>
  <si>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</si>
  <si>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</si>
  <si>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</si>
  <si>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</si>
  <si>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</si>
  <si>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</si>
  <si>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</si>
  <si>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</si>
  <si>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</si>
  <si>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</si>
  <si>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</si>
  <si>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</si>
  <si>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</si>
  <si>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</si>
  <si>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</si>
  <si>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</si>
  <si>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</si>
  <si>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</si>
  <si>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</si>
  <si>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</si>
  <si>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</si>
  <si>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</si>
  <si>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</si>
  <si>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</si>
  <si>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</si>
  <si>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</si>
  <si>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</si>
  <si>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</si>
  <si>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</si>
  <si>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</si>
  <si>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</si>
  <si>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</si>
  <si>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</si>
  <si>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</si>
  <si>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</si>
  <si>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</si>
  <si>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</si>
  <si>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</si>
  <si>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</si>
  <si>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</si>
  <si>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</si>
  <si>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</si>
  <si>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</si>
  <si>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</si>
  <si>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</si>
  <si>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</si>
  <si>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</si>
  <si>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</si>
  <si>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</si>
  <si>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</si>
  <si>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</si>
  <si>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</si>
  <si>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</si>
  <si>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</si>
  <si>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</si>
  <si>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</si>
  <si>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</si>
  <si>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</si>
  <si>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</si>
  <si>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</si>
  <si>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</si>
  <si>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</si>
  <si>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</si>
  <si>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</si>
  <si>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</si>
  <si>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</si>
  <si>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</si>
  <si>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</si>
  <si>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</si>
  <si>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</si>
  <si>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</si>
  <si>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</si>
  <si>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</si>
  <si>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</si>
  <si>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</si>
  <si>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</si>
  <si>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</si>
  <si>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</si>
  <si>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</si>
  <si>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</si>
  <si>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</si>
  <si>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</si>
  <si>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</si>
  <si>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</si>
  <si>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</si>
  <si>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</si>
  <si>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</si>
  <si>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</si>
  <si>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</si>
  <si>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</si>
  <si>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</si>
  <si>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</si>
  <si>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</si>
  <si>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</si>
  <si>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</si>
  <si>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</si>
  <si>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</si>
  <si>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</si>
  <si>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</si>
  <si>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</si>
  <si>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</si>
  <si>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</si>
  <si>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</si>
  <si>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</si>
  <si>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</si>
  <si>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</si>
  <si>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</si>
  <si>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</si>
  <si>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</si>
  <si>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</si>
  <si>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</si>
  <si>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</si>
  <si>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</si>
  <si>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</si>
  <si>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</si>
  <si>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</si>
  <si>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</si>
  <si>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</si>
  <si>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</si>
  <si>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</si>
  <si>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</si>
  <si>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</si>
  <si>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</si>
  <si>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</si>
  <si>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</si>
  <si>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</si>
  <si>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</si>
  <si>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</si>
  <si>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</si>
  <si>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</si>
  <si>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</si>
  <si>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</si>
  <si>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</si>
  <si>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</si>
  <si>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</si>
  <si>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</si>
  <si>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</si>
  <si>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</si>
  <si>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</si>
  <si>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</si>
  <si>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</si>
  <si>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</si>
  <si>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</si>
  <si>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</si>
  <si>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</si>
  <si>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</si>
  <si>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</si>
  <si>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</si>
  <si>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</si>
  <si>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</si>
  <si>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</si>
  <si>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</si>
  <si>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</si>
  <si>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</si>
  <si>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</si>
  <si>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</si>
  <si>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</si>
  <si>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</si>
  <si>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</si>
  <si>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</si>
  <si>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</si>
  <si>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</si>
  <si>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</si>
  <si>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</si>
  <si>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</si>
  <si>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</si>
  <si>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</si>
  <si>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</si>
  <si>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</si>
  <si>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</si>
  <si>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</si>
  <si>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</si>
  <si>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</si>
  <si>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</si>
  <si>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</si>
  <si>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</si>
  <si>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</si>
  <si>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</si>
  <si>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</si>
  <si>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</si>
  <si>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</si>
  <si>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</si>
  <si>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</si>
  <si>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</si>
  <si>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</si>
  <si>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</si>
  <si>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</si>
  <si>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</si>
  <si>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</si>
  <si>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</si>
  <si>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</si>
  <si>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</si>
  <si>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</si>
  <si>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</si>
  <si>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</si>
  <si>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</si>
  <si>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</si>
  <si>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</si>
  <si>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</si>
  <si>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</si>
  <si>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</si>
  <si>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</si>
  <si>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</si>
  <si>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</si>
  <si>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</si>
  <si>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</si>
  <si>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</si>
  <si>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</si>
  <si>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</si>
  <si>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</si>
  <si>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</si>
  <si>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</si>
  <si>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</si>
  <si>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</si>
  <si>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</si>
  <si>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</si>
  <si>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</si>
  <si>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</si>
  <si>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</si>
  <si>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</si>
  <si>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</si>
  <si>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</si>
  <si>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</si>
  <si>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</si>
  <si>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</si>
  <si>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</si>
  <si>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</si>
  <si>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</si>
  <si>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</si>
  <si>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</si>
  <si>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</si>
  <si>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</si>
  <si>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</si>
  <si>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</si>
  <si>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</si>
  <si>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</si>
  <si>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</si>
  <si>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</si>
  <si>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</si>
  <si>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</si>
  <si>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</si>
  <si>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</si>
  <si>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</si>
  <si>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</si>
  <si>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</si>
  <si>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</si>
  <si>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</si>
  <si>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</si>
  <si>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</si>
  <si>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</si>
  <si>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</si>
  <si>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</si>
  <si>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</si>
  <si>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</si>
  <si>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</si>
  <si>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</si>
  <si>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</si>
  <si>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</si>
  <si>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</si>
  <si>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</si>
  <si>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</si>
  <si>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</si>
  <si>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</si>
  <si>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</si>
  <si>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</si>
  <si>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</si>
  <si>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</si>
  <si>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</si>
  <si>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</si>
  <si>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</si>
  <si>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</si>
  <si>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</si>
  <si>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</si>
  <si>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</si>
  <si>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</si>
  <si>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</si>
  <si>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</si>
  <si>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</si>
  <si>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</si>
  <si>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</si>
  <si>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</si>
  <si>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</si>
  <si>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</si>
  <si>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</si>
  <si>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</si>
  <si>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</si>
  <si>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</si>
  <si>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</si>
  <si>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</si>
  <si>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</si>
  <si>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</si>
  <si>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</si>
  <si>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</si>
  <si>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</si>
  <si>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</si>
  <si>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</si>
  <si>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</si>
  <si>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</si>
  <si>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</si>
  <si>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</si>
  <si>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</si>
  <si>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</si>
  <si>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</si>
  <si>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</si>
  <si>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</si>
  <si>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</si>
  <si>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</si>
  <si>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</si>
  <si>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</si>
  <si>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</si>
  <si>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</si>
  <si>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</si>
  <si>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</si>
  <si>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</si>
  <si>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</si>
  <si>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</si>
  <si>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</si>
  <si>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</si>
  <si>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</si>
  <si>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</si>
  <si>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</si>
  <si>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</si>
  <si>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</si>
  <si>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</si>
  <si>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</si>
  <si>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</si>
  <si>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</si>
  <si>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</si>
  <si>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</si>
  <si>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</si>
  <si>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</si>
  <si>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</si>
  <si>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</si>
  <si>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</si>
  <si>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</si>
  <si>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</si>
  <si>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</si>
  <si>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</si>
  <si>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</si>
  <si>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</si>
  <si>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</si>
  <si>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</si>
  <si>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</si>
  <si>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</si>
  <si>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</si>
  <si>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</si>
  <si>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</si>
  <si>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</si>
  <si>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</si>
  <si>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</si>
  <si>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</si>
  <si>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</si>
  <si>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</si>
  <si>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</si>
  <si>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</si>
  <si>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</si>
  <si>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</si>
  <si>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</si>
  <si>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</si>
  <si>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</si>
  <si>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</si>
  <si>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</si>
  <si>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</si>
  <si>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</si>
  <si>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</si>
  <si>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</si>
  <si>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</si>
  <si>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</si>
  <si>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</si>
  <si>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</si>
  <si>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</si>
  <si>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</si>
  <si>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</si>
  <si>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</si>
  <si>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</si>
  <si>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</si>
  <si>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</si>
  <si>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</si>
  <si>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</si>
  <si>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</si>
  <si>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</si>
  <si>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</si>
  <si>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</si>
  <si>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</si>
  <si>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</si>
  <si>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</si>
  <si>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</si>
  <si>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</si>
  <si>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</si>
  <si>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</si>
  <si>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</si>
  <si>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</si>
  <si>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</si>
  <si>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</si>
  <si>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</si>
  <si>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</si>
  <si>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</si>
  <si>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</si>
  <si>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</si>
  <si>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</si>
  <si>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</si>
  <si>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</si>
  <si>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</si>
  <si>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</si>
  <si>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</si>
  <si>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</si>
  <si>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</si>
  <si>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</si>
  <si>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</si>
  <si>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</si>
  <si>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</si>
  <si>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</si>
  <si>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</si>
  <si>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</si>
  <si>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</si>
  <si>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</si>
  <si>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</si>
  <si>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</si>
  <si>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</si>
  <si>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</si>
  <si>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</si>
  <si>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</si>
  <si>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</si>
  <si>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</si>
  <si>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</si>
  <si>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</si>
  <si>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</si>
  <si>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</si>
  <si>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</si>
  <si>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</si>
  <si>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</si>
  <si>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</si>
  <si>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</si>
  <si>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</si>
  <si>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</si>
  <si>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</si>
  <si>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</si>
  <si>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</si>
  <si>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</si>
  <si>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</si>
  <si>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</si>
  <si>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</si>
  <si>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</si>
  <si>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</si>
  <si>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</si>
  <si>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</si>
  <si>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</si>
  <si>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</si>
  <si>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</si>
  <si>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</si>
  <si>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</si>
  <si>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</si>
  <si>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</si>
  <si>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</si>
  <si>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</si>
  <si>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</si>
  <si>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</si>
  <si>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</si>
  <si>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</si>
  <si>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</si>
  <si>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</si>
  <si>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</si>
  <si>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</si>
  <si>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</si>
  <si>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</si>
  <si>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</si>
  <si>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</si>
  <si>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</si>
  <si>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</si>
  <si>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</si>
  <si>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</si>
  <si>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</si>
  <si>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</si>
  <si>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</si>
  <si>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</si>
  <si>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</si>
  <si>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</si>
  <si>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</si>
  <si>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</si>
  <si>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</si>
  <si>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</si>
  <si>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</si>
  <si>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</si>
  <si>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</si>
  <si>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</si>
  <si>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</si>
  <si>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</si>
  <si>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</si>
  <si>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</si>
  <si>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</si>
  <si>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</si>
  <si>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</si>
  <si>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</si>
  <si>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</si>
  <si>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</si>
  <si>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</si>
  <si>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</si>
  <si>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</si>
  <si>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</si>
  <si>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</si>
  <si>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</si>
  <si>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</si>
  <si>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</si>
  <si>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</si>
  <si>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</si>
  <si>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</si>
  <si>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</si>
  <si>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</si>
  <si>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</si>
  <si>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</si>
  <si>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</si>
  <si>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</si>
  <si>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</si>
  <si>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</si>
  <si>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</si>
  <si>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</si>
  <si>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</si>
  <si>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</si>
  <si>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</si>
  <si>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</si>
  <si>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</si>
  <si>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</si>
  <si>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</si>
  <si>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</si>
  <si>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</si>
  <si>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</si>
  <si>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</si>
  <si>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</si>
  <si>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</si>
  <si>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</si>
  <si>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</si>
  <si>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</si>
  <si>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</si>
  <si>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</si>
  <si>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</si>
  <si>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</si>
  <si>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</si>
  <si>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</si>
  <si>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</si>
  <si>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</si>
  <si>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</si>
  <si>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</si>
  <si>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</si>
  <si>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</si>
  <si>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</si>
  <si>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</si>
  <si>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</si>
  <si>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</si>
  <si>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</si>
  <si>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</si>
  <si>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</si>
  <si>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</si>
  <si>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</si>
  <si>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</si>
  <si>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</si>
  <si>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</si>
  <si>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</si>
  <si>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</si>
  <si>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</si>
  <si>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</si>
  <si>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</si>
  <si>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</si>
  <si>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</si>
  <si>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</si>
  <si>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</si>
  <si>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</si>
  <si>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</si>
  <si>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</si>
  <si>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</si>
  <si>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</si>
  <si>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</si>
  <si>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</si>
  <si>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</si>
  <si>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</si>
  <si>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</si>
  <si>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</si>
  <si>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</si>
  <si>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</si>
  <si>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</si>
  <si>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</si>
  <si>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</si>
  <si>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</si>
  <si>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</si>
  <si>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</si>
  <si>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</si>
  <si>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</si>
  <si>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</si>
  <si>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</si>
  <si>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</si>
  <si>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</si>
  <si>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</si>
  <si>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</si>
  <si>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</si>
  <si>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</si>
  <si>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</si>
  <si>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</si>
  <si>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</si>
  <si>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</si>
  <si>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</si>
  <si>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</si>
  <si>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</si>
  <si>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</si>
  <si>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</si>
  <si>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</si>
  <si>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</si>
  <si>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</si>
  <si>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</si>
  <si>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</si>
  <si>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</si>
  <si>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</si>
  <si>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</si>
  <si>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</si>
  <si>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</si>
  <si>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</si>
  <si>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</si>
  <si>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</si>
  <si>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</si>
  <si>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</si>
  <si>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</si>
  <si>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</si>
  <si>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</si>
  <si>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</si>
  <si>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</si>
  <si>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</si>
  <si>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</si>
  <si>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</si>
  <si>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</si>
  <si>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</si>
  <si>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</si>
  <si>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</si>
  <si>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</si>
  <si>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</si>
  <si>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</si>
  <si>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</si>
  <si>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</si>
  <si>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</si>
  <si>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</si>
  <si>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</si>
  <si>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</si>
  <si>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</si>
  <si>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</si>
  <si>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</si>
  <si>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</si>
  <si>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</si>
  <si>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</si>
  <si>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</si>
  <si>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</si>
  <si>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</si>
  <si>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</si>
  <si>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</si>
  <si>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</si>
  <si>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</si>
  <si>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</si>
  <si>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</si>
  <si>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</si>
  <si>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</si>
  <si>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</si>
  <si>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</si>
  <si>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</si>
  <si>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</si>
  <si>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</si>
  <si>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</si>
  <si>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</si>
  <si>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</si>
  <si>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</si>
  <si>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</si>
  <si>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</si>
  <si>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</si>
  <si>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</si>
  <si>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</si>
  <si>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</si>
  <si>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</si>
  <si>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</si>
  <si>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</si>
  <si>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</si>
  <si>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</si>
  <si>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</si>
  <si>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</si>
  <si>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</si>
  <si>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</si>
  <si>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</si>
  <si>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</si>
  <si>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</si>
  <si>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</si>
  <si>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</si>
  <si>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</si>
  <si>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</si>
  <si>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</si>
  <si>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</si>
  <si>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</si>
  <si>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</si>
  <si>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</si>
  <si>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</si>
  <si>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</si>
  <si>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</si>
  <si>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</si>
  <si>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</si>
  <si>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</si>
  <si>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</si>
  <si>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</si>
  <si>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</si>
  <si>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</si>
  <si>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</si>
  <si>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</si>
  <si>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</si>
  <si>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</si>
  <si>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</si>
  <si>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</si>
  <si>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</si>
  <si>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</si>
  <si>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</si>
  <si>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</si>
  <si>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</si>
  <si>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</si>
  <si>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</si>
  <si>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</si>
  <si>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</si>
  <si>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</si>
  <si>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</si>
  <si>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</si>
  <si>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</si>
  <si>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</si>
  <si>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</si>
  <si>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</si>
  <si>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</si>
  <si>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</si>
  <si>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</si>
  <si>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</si>
  <si>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</si>
  <si>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</si>
  <si>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</si>
  <si>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</si>
  <si>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</si>
  <si>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</si>
  <si>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</si>
  <si>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</si>
  <si>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</si>
  <si>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</si>
  <si>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</si>
  <si>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</si>
  <si>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</si>
  <si>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</si>
  <si>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</si>
  <si>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</si>
  <si>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</si>
  <si>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</si>
  <si>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</si>
  <si>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</si>
  <si>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</si>
  <si>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</si>
  <si>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</si>
  <si>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</si>
  <si>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</si>
  <si>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</si>
  <si>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</si>
  <si>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</si>
  <si>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</si>
  <si>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</si>
  <si>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</si>
  <si>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</si>
  <si>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</si>
  <si>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</si>
  <si>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</si>
  <si>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</si>
  <si>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</si>
  <si>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</si>
  <si>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</si>
  <si>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</si>
  <si>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</si>
  <si>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</si>
  <si>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</si>
  <si>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</si>
  <si>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</si>
  <si>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</si>
  <si>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</si>
  <si>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</si>
  <si>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</si>
  <si>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</si>
  <si>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</si>
  <si>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</si>
  <si>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</si>
  <si>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</si>
  <si>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</si>
  <si>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</si>
  <si>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</si>
  <si>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</si>
  <si>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</si>
  <si>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</si>
  <si>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</si>
  <si>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</si>
  <si>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</si>
  <si>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</si>
  <si>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</si>
  <si>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</si>
  <si>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</si>
  <si>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</si>
  <si>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</si>
  <si>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</si>
  <si>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</si>
  <si>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</si>
  <si>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</si>
  <si>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</si>
  <si>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</si>
  <si>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</si>
  <si>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</si>
  <si>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</si>
  <si>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</si>
  <si>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</si>
  <si>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</si>
  <si>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</si>
  <si>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</si>
  <si>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</si>
  <si>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</si>
  <si>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</si>
  <si>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</si>
  <si>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</si>
  <si>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</si>
  <si>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</si>
  <si>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</si>
  <si>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</si>
  <si>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</si>
  <si>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</si>
  <si>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</si>
  <si>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</si>
  <si>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</si>
  <si>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</si>
  <si>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</si>
  <si>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</si>
  <si>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</si>
  <si>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</si>
  <si>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</si>
  <si>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</si>
  <si>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</si>
  <si>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</si>
  <si>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</si>
  <si>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</si>
  <si>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</si>
  <si>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</si>
  <si>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</si>
  <si>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</si>
  <si>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</si>
  <si>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</si>
  <si>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</si>
  <si>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</si>
  <si>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</si>
  <si>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</si>
  <si>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</si>
  <si>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</si>
  <si>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</si>
  <si>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</si>
  <si>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</si>
  <si>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</si>
  <si>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</si>
  <si>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</si>
  <si>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</si>
  <si>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</si>
  <si>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</si>
  <si>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</si>
  <si>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</si>
  <si>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</si>
  <si>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</si>
  <si>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</si>
  <si>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</si>
  <si>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</si>
  <si>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</si>
  <si>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</si>
  <si>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</si>
  <si>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</si>
  <si>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</si>
  <si>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</si>
  <si>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</si>
  <si>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</si>
  <si>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</si>
  <si>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</si>
  <si>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</si>
  <si>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</si>
  <si>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</si>
  <si>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</si>
  <si>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</si>
  <si>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</si>
  <si>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</si>
  <si>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</si>
  <si>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</si>
  <si>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</si>
  <si>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</si>
  <si>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</si>
  <si>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</si>
  <si>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</si>
  <si>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</si>
  <si>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</si>
  <si>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</si>
  <si>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</si>
  <si>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</si>
  <si>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</si>
  <si>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</si>
  <si>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</si>
  <si>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</si>
  <si>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</si>
  <si>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</si>
  <si>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</si>
  <si>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</si>
  <si>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</si>
  <si>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</si>
  <si>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</si>
  <si>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</si>
  <si>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</si>
  <si>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</si>
  <si>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</si>
  <si>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</si>
  <si>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</si>
  <si>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</si>
  <si>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</si>
  <si>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</si>
  <si>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</si>
  <si>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</si>
  <si>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</si>
  <si>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</si>
  <si>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</si>
  <si>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</si>
  <si>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</si>
  <si>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</si>
  <si>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</si>
  <si>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</si>
  <si>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</si>
  <si>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</si>
  <si>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</si>
  <si>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</si>
  <si>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</si>
  <si>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</si>
  <si>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</si>
  <si>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</si>
  <si>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</si>
  <si>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</si>
  <si>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</si>
  <si>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</si>
  <si>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</si>
  <si>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</si>
  <si>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</si>
  <si>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</si>
  <si>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</si>
  <si>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</si>
  <si>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</si>
  <si>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</si>
  <si>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</si>
  <si>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</si>
  <si>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</si>
  <si>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</si>
  <si>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</si>
  <si>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</si>
  <si>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</si>
  <si>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</si>
  <si>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</si>
  <si>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</si>
  <si>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</si>
  <si>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</si>
  <si>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</si>
  <si>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</si>
  <si>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</si>
  <si>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</si>
  <si>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</si>
  <si>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</si>
  <si>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</si>
  <si>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</si>
  <si>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</si>
  <si>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</si>
  <si>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</si>
  <si>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</si>
  <si>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</si>
  <si>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</si>
  <si>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</si>
  <si>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</si>
  <si>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</si>
  <si>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</si>
  <si>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</si>
  <si>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</si>
  <si>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</si>
  <si>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</si>
  <si>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</si>
  <si>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</si>
  <si>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</si>
  <si>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</si>
  <si>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</si>
  <si>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</si>
  <si>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</si>
  <si>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</si>
  <si>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</si>
  <si>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</si>
  <si>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</si>
  <si>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</si>
  <si>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</si>
  <si>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</si>
  <si>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</si>
  <si>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</si>
  <si>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</si>
  <si>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</si>
  <si>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</si>
  <si>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</si>
  <si>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</si>
  <si>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</si>
  <si>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</si>
  <si>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</si>
  <si>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</si>
  <si>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</si>
  <si>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</si>
  <si>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</si>
  <si>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</si>
  <si>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</si>
  <si>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</si>
  <si>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</si>
  <si>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</si>
  <si>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</si>
  <si>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</si>
  <si>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</si>
  <si>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</si>
  <si>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</si>
  <si>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</si>
  <si>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</si>
  <si>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</si>
  <si>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</si>
  <si>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</si>
  <si>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</si>
  <si>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</si>
  <si>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</si>
  <si>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</si>
  <si>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</si>
  <si>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</si>
  <si>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</si>
  <si>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</si>
  <si>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</si>
  <si>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</si>
  <si>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</si>
  <si>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</si>
  <si>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</si>
  <si>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</si>
  <si>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</si>
  <si>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</si>
  <si>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</si>
  <si>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</si>
  <si>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</si>
  <si>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</si>
  <si>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</si>
  <si>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</si>
  <si>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</si>
  <si>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</si>
  <si>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</si>
  <si>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</si>
  <si>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</si>
  <si>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</si>
  <si>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</si>
  <si>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</si>
  <si>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</si>
  <si>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</si>
  <si>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</si>
  <si>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</si>
  <si>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</si>
  <si>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</si>
  <si>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</si>
  <si>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</si>
  <si>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</si>
  <si>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</si>
  <si>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</si>
  <si>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</si>
  <si>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</si>
  <si>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</si>
  <si>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</si>
  <si>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</si>
  <si>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</si>
  <si>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</si>
  <si>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</si>
  <si>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</si>
  <si>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</si>
  <si>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</si>
  <si>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</si>
  <si>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</si>
  <si>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</si>
  <si>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</si>
  <si>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</si>
  <si>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</si>
  <si>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</si>
  <si>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</si>
  <si>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</si>
  <si>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</si>
  <si>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</si>
  <si>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</si>
  <si>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</si>
  <si>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</si>
  <si>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</si>
  <si>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</si>
  <si>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</si>
  <si>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</si>
  <si>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</si>
  <si>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</si>
  <si>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</si>
  <si>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</si>
  <si>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</si>
  <si>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</si>
  <si>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</si>
  <si>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</si>
  <si>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</si>
  <si>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</si>
  <si>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</si>
  <si>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</si>
  <si>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</si>
  <si>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</si>
  <si>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</si>
  <si>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</si>
  <si>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</si>
  <si>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</si>
  <si>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</si>
  <si>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</si>
  <si>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</si>
  <si>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</si>
  <si>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</si>
  <si>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</si>
  <si>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</si>
  <si>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</si>
  <si>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</si>
  <si>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</si>
  <si>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</si>
  <si>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</si>
  <si>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</si>
  <si>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</si>
  <si>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</si>
  <si>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</si>
  <si>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</si>
  <si>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</si>
  <si>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</si>
  <si>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</si>
  <si>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</si>
  <si>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</si>
  <si>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</si>
  <si>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</si>
  <si>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</si>
  <si>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</si>
  <si>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</si>
  <si>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</si>
  <si>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</si>
  <si>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</si>
  <si>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</si>
  <si>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</si>
  <si>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</si>
  <si>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</si>
  <si>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</si>
  <si>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</si>
  <si>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</si>
  <si>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</si>
  <si>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</si>
  <si>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</si>
  <si>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</si>
  <si>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</si>
  <si>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</si>
  <si>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</si>
  <si>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</si>
  <si>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</si>
  <si>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</si>
  <si>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</si>
  <si>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</si>
  <si>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</si>
  <si>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</si>
  <si>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</si>
  <si>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</si>
  <si>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</si>
  <si>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</si>
  <si>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</si>
  <si>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</si>
  <si>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</si>
  <si>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</si>
  <si>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</si>
  <si>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</si>
  <si>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</si>
  <si>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</si>
  <si>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</si>
  <si>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</si>
  <si>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</si>
  <si>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</si>
  <si>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</si>
  <si>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</si>
  <si>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</si>
  <si>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</si>
  <si>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</si>
  <si>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</si>
  <si>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</si>
  <si>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</si>
  <si>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</si>
  <si>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</si>
  <si>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</si>
  <si>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</si>
  <si>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</si>
  <si>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</si>
  <si>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</si>
  <si>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</si>
  <si>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</si>
  <si>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</si>
  <si>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</si>
  <si>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</si>
  <si>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</si>
  <si>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</si>
  <si>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</si>
  <si>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</si>
  <si>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</si>
  <si>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</si>
  <si>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</si>
  <si>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</si>
  <si>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</si>
  <si>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</si>
  <si>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</si>
  <si>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</si>
  <si>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</si>
  <si>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</si>
  <si>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</si>
  <si>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</si>
  <si>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</si>
  <si>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</si>
  <si>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</si>
  <si>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</si>
  <si>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</si>
  <si>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</si>
  <si>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</si>
  <si>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</si>
  <si>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</si>
  <si>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</si>
  <si>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</si>
  <si>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</si>
  <si>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</si>
  <si>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</si>
  <si>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</si>
  <si>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</si>
  <si>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</si>
  <si>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</si>
  <si>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</si>
  <si>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</si>
  <si>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</si>
  <si>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</si>
  <si>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</si>
  <si>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</si>
  <si>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</si>
  <si>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</si>
  <si>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</si>
  <si>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</si>
  <si>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</si>
  <si>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</si>
  <si>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</si>
  <si>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</si>
  <si>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</si>
  <si>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</si>
  <si>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</si>
  <si>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</si>
  <si>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</si>
  <si>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</si>
  <si>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</si>
  <si>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</si>
  <si>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</si>
  <si>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</si>
  <si>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</si>
  <si>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</si>
  <si>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</si>
  <si>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</si>
  <si>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</si>
  <si>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</si>
  <si>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</si>
  <si>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</si>
  <si>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</si>
  <si>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</si>
  <si>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</si>
  <si>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</si>
  <si>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</si>
  <si>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</si>
  <si>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</si>
  <si>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</si>
  <si>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</si>
  <si>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</si>
  <si>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</si>
  <si>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</si>
  <si>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</si>
  <si>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</si>
  <si>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</si>
  <si>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</si>
  <si>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</si>
  <si>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</si>
  <si>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</si>
  <si>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</si>
  <si>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</si>
  <si>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</si>
  <si>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</si>
  <si>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</si>
  <si>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</si>
  <si>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</si>
  <si>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</si>
  <si>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</si>
  <si>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</si>
  <si>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</si>
  <si>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</si>
  <si>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</si>
  <si>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</si>
  <si>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</si>
  <si>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</si>
  <si>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</si>
  <si>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</si>
  <si>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</si>
  <si>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</si>
  <si>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</si>
  <si>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</si>
  <si>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</si>
  <si>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</si>
  <si>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</si>
  <si>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</si>
  <si>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</si>
  <si>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</si>
  <si>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</si>
  <si>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</si>
  <si>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</si>
  <si>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</si>
  <si>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</si>
  <si>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</si>
  <si>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</si>
  <si>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</si>
  <si>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</si>
  <si>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</si>
  <si>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</si>
  <si>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</si>
  <si>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</si>
  <si>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</si>
  <si>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</si>
  <si>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</si>
  <si>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</si>
  <si>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</si>
  <si>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</si>
  <si>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</si>
  <si>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</si>
  <si>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</si>
  <si>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</si>
  <si>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</si>
  <si>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</si>
  <si>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</si>
  <si>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</si>
  <si>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</si>
  <si>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</si>
  <si>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</si>
  <si>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</si>
  <si>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</si>
  <si>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</si>
  <si>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</si>
  <si>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</si>
  <si>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</si>
  <si>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</si>
  <si>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</si>
  <si>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</si>
  <si>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</si>
  <si>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</si>
  <si>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</si>
  <si>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</si>
  <si>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</si>
  <si>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</si>
  <si>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</si>
  <si>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</si>
  <si>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</si>
  <si>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</si>
  <si>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</si>
  <si>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</si>
  <si>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</si>
  <si>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</si>
  <si>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</si>
  <si>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</si>
  <si>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</si>
  <si>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</si>
  <si>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</si>
  <si>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</si>
  <si>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</si>
  <si>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</si>
  <si>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</si>
  <si>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</si>
  <si>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</si>
  <si>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</si>
  <si>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</si>
  <si>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</si>
  <si>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</si>
  <si>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</si>
  <si>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</si>
  <si>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</si>
  <si>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</si>
  <si>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</si>
  <si>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</si>
  <si>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</si>
  <si>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</si>
  <si>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</si>
  <si>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</si>
  <si>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</si>
  <si>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</si>
  <si>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</si>
  <si>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</si>
  <si>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</si>
  <si>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</si>
  <si>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</si>
  <si>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</si>
  <si>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</si>
  <si>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</si>
  <si>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</si>
  <si>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</si>
  <si>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</si>
  <si>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</si>
  <si>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</si>
  <si>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</si>
  <si>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</si>
  <si>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</si>
  <si>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</si>
  <si>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</si>
  <si>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</si>
  <si>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</si>
  <si>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</si>
  <si>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</si>
  <si>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</si>
  <si>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</si>
  <si>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</si>
  <si>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</si>
  <si>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</si>
  <si>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</si>
  <si>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</si>
  <si>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</si>
  <si>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</si>
  <si>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</si>
  <si>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</si>
  <si>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</si>
  <si>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</si>
  <si>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</si>
  <si>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</si>
  <si>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</si>
  <si>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</si>
  <si>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</si>
  <si>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</si>
  <si>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</si>
  <si>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</si>
  <si>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</si>
  <si>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</si>
  <si>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</si>
  <si>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</si>
  <si>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</si>
  <si>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</si>
  <si>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</si>
  <si>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</si>
  <si>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</si>
  <si>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</si>
  <si>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</si>
  <si>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</si>
  <si>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</si>
  <si>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</si>
  <si>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</si>
  <si>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</si>
  <si>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</si>
  <si>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</si>
  <si>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</si>
  <si>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</si>
  <si>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</si>
  <si>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</si>
  <si>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</si>
  <si>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</si>
  <si>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</si>
  <si>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</si>
  <si>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</si>
  <si>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</si>
  <si>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</si>
  <si>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</si>
  <si>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</si>
  <si>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</si>
  <si>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</si>
  <si>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</si>
  <si>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</si>
  <si>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</si>
  <si>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</si>
  <si>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</si>
  <si>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</si>
  <si>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</si>
  <si>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</si>
  <si>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</si>
  <si>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</si>
  <si>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</si>
  <si>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</si>
  <si>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</si>
  <si>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</si>
  <si>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</si>
  <si>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</si>
  <si>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</si>
  <si>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</si>
  <si>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</si>
  <si>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</si>
  <si>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</si>
  <si>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</si>
  <si>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</si>
  <si>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</si>
  <si>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</si>
  <si>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</si>
  <si>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</si>
  <si>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</si>
  <si>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</si>
  <si>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</si>
  <si>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</si>
  <si>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</si>
  <si>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</si>
  <si>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</si>
  <si>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</si>
  <si>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</si>
  <si>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</si>
  <si>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</si>
  <si>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</si>
  <si>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</si>
  <si>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</si>
  <si>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</si>
  <si>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</si>
  <si>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</si>
  <si>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</si>
  <si>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</si>
  <si>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</si>
  <si>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</si>
  <si>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</si>
  <si>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</si>
  <si>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</si>
  <si>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</si>
  <si>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</si>
  <si>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</si>
  <si>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</si>
  <si>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</si>
  <si>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</si>
  <si>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</si>
  <si>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</si>
  <si>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</si>
  <si>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</si>
  <si>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</si>
  <si>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</si>
  <si>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</si>
  <si>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</si>
  <si>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</si>
  <si>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</si>
  <si>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</si>
  <si>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</si>
  <si>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</si>
  <si>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</si>
  <si>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</si>
  <si>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</si>
  <si>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</si>
  <si>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</si>
  <si>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</si>
  <si>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</si>
  <si>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</si>
  <si>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</si>
  <si>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</si>
  <si>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</si>
  <si>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</si>
  <si>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</si>
  <si>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</si>
  <si>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</si>
  <si>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</si>
  <si>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</si>
  <si>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</si>
  <si>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</si>
  <si>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</si>
  <si>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</si>
  <si>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</si>
  <si>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</si>
  <si>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</si>
  <si>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</si>
  <si>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</si>
  <si>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</si>
  <si>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</si>
  <si>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</si>
  <si>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</si>
  <si>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</si>
  <si>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</si>
  <si>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</si>
  <si>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</si>
  <si>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</si>
  <si>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</si>
  <si>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</si>
  <si>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</si>
  <si>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</si>
  <si>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</si>
  <si>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</si>
  <si>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</si>
  <si>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</si>
  <si>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</si>
  <si>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</si>
  <si>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</si>
  <si>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</si>
  <si>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</si>
  <si>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</si>
  <si>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</si>
  <si>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</si>
  <si>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</si>
  <si>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</si>
  <si>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</si>
  <si>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</si>
  <si>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</si>
  <si>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</si>
  <si>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</si>
  <si>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</si>
  <si>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</si>
  <si>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</si>
  <si>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</si>
  <si>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</si>
  <si>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</si>
  <si>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</si>
  <si>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</si>
  <si>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</si>
  <si>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</si>
  <si>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</si>
  <si>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</si>
  <si>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</si>
  <si>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</si>
  <si>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</si>
  <si>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</si>
  <si>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</si>
  <si>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</si>
  <si>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</si>
  <si>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</si>
  <si>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</si>
  <si>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</si>
  <si>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</si>
  <si>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</si>
  <si>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</si>
  <si>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</si>
  <si>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</si>
  <si>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</si>
  <si>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</si>
  <si>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</si>
  <si>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</si>
  <si>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</si>
  <si>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</si>
  <si>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</si>
  <si>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</si>
  <si>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</si>
  <si>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</si>
  <si>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</si>
  <si>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</si>
  <si>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</si>
  <si>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</si>
  <si>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</si>
  <si>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</si>
  <si>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</si>
  <si>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</si>
  <si>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</si>
  <si>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</si>
  <si>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</si>
  <si>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</si>
  <si>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</si>
  <si>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</si>
  <si>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</si>
  <si>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</si>
  <si>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</si>
  <si>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</si>
  <si>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</si>
  <si>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</si>
  <si>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</si>
  <si>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</si>
  <si>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</si>
  <si>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</si>
  <si>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</si>
  <si>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</si>
  <si>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</si>
  <si>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</si>
  <si>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</si>
  <si>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</si>
  <si>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</si>
  <si>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</si>
  <si>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</si>
  <si>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</si>
  <si>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</si>
  <si>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</si>
  <si>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</si>
  <si>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</si>
  <si>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</si>
  <si>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</si>
  <si>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</si>
  <si>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</si>
  <si>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</si>
  <si>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</si>
  <si>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</si>
  <si>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</si>
  <si>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</si>
  <si>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</si>
  <si>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</si>
  <si>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</si>
  <si>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</si>
  <si>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</si>
  <si>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</si>
  <si>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</si>
  <si>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</si>
  <si>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</si>
  <si>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</si>
  <si>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</si>
  <si>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</si>
  <si>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</si>
  <si>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</si>
  <si>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</si>
  <si>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</si>
  <si>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</si>
  <si>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</si>
  <si>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</si>
  <si>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</si>
  <si>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</si>
  <si>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</si>
  <si>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</si>
  <si>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</si>
  <si>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</si>
  <si>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</si>
  <si>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</si>
  <si>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</si>
  <si>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</si>
  <si>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</si>
  <si>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</si>
  <si>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</si>
  <si>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</si>
  <si>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</si>
  <si>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</si>
  <si>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</si>
  <si>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</si>
  <si>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</si>
  <si>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</si>
  <si>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</si>
  <si>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</si>
  <si>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</si>
  <si>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</si>
  <si>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</si>
  <si>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</si>
  <si>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</si>
  <si>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</si>
  <si>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</si>
  <si>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</si>
  <si>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</si>
  <si>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</si>
  <si>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</si>
  <si>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</si>
  <si>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</si>
  <si>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</si>
  <si>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</si>
  <si>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</si>
  <si>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</si>
  <si>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</si>
  <si>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</si>
  <si>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</si>
  <si>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</si>
  <si>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</si>
  <si>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</si>
  <si>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</si>
  <si>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</si>
  <si>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</si>
  <si>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</si>
  <si>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</si>
  <si>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</si>
  <si>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</si>
  <si>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</si>
  <si>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</si>
  <si>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</si>
  <si>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</si>
  <si>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</si>
  <si>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</si>
  <si>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</si>
  <si>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</si>
  <si>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</si>
  <si>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</si>
  <si>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</si>
  <si>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</si>
  <si>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</si>
  <si>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</si>
  <si>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</si>
  <si>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</si>
  <si>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</si>
  <si>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</si>
  <si>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</si>
  <si>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</si>
  <si>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</si>
  <si>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</si>
  <si>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</si>
  <si>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</si>
  <si>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</si>
  <si>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</si>
  <si>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</si>
  <si>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</si>
  <si>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</si>
  <si>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</si>
  <si>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</si>
  <si>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</si>
  <si>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</si>
  <si>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</si>
  <si>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</si>
  <si>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</si>
  <si>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</si>
  <si>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</si>
  <si>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</si>
  <si>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</si>
  <si>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</si>
  <si>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</si>
  <si>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</si>
  <si>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</si>
  <si>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</si>
  <si>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</si>
  <si>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</si>
  <si>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</si>
  <si>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</si>
  <si>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</si>
  <si>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</si>
  <si>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</si>
  <si>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</si>
  <si>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</si>
  <si>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</si>
  <si>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</si>
  <si>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</si>
  <si>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</si>
  <si>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</si>
  <si>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</si>
  <si>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</si>
  <si>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</si>
  <si>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</si>
  <si>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</si>
  <si>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</si>
  <si>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</si>
  <si>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</si>
  <si>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</si>
  <si>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</si>
  <si>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</si>
  <si>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</si>
  <si>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</si>
  <si>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</si>
  <si>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</si>
  <si>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</si>
  <si>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</si>
  <si>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</si>
  <si>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</si>
  <si>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</si>
  <si>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</si>
  <si>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</si>
  <si>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</si>
  <si>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</si>
  <si>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</si>
  <si>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</si>
  <si>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</si>
  <si>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</si>
  <si>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</si>
  <si>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</si>
  <si>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</si>
  <si>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</si>
  <si>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</si>
  <si>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</si>
  <si>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</si>
  <si>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</si>
  <si>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</si>
  <si>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</si>
  <si>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</si>
  <si>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</si>
  <si>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</si>
  <si>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</si>
  <si>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</si>
  <si>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</si>
  <si>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</si>
  <si>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</si>
  <si>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</si>
  <si>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</si>
  <si>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</si>
  <si>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</si>
  <si>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</si>
  <si>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</si>
  <si>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</si>
  <si>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</si>
  <si>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</si>
  <si>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</si>
  <si>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</si>
  <si>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</si>
  <si>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</si>
  <si>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</si>
  <si>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</si>
  <si>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</si>
  <si>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</si>
  <si>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</si>
  <si>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</si>
  <si>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</si>
  <si>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</si>
  <si>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</si>
  <si>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</si>
  <si>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</si>
  <si>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</si>
  <si>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</si>
  <si>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</si>
  <si>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</si>
  <si>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</si>
  <si>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</si>
  <si>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</si>
  <si>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</si>
  <si>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</si>
  <si>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</si>
  <si>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</si>
  <si>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</si>
  <si>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</si>
  <si>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</si>
  <si>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</si>
  <si>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</si>
  <si>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</si>
  <si>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</si>
  <si>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</si>
  <si>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</si>
  <si>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</si>
  <si>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</si>
  <si>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</si>
  <si>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</si>
  <si>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</si>
  <si>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</si>
  <si>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</si>
  <si>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</si>
  <si>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</si>
  <si>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</si>
  <si>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</si>
  <si>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</si>
  <si>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</si>
  <si>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</si>
  <si>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</si>
  <si>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</si>
  <si>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</si>
  <si>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</si>
  <si>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</si>
  <si>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</si>
  <si>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</si>
  <si>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</si>
  <si>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</si>
  <si>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</si>
  <si>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</si>
  <si>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</si>
  <si>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</si>
  <si>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</si>
  <si>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</si>
  <si>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</si>
  <si>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</si>
  <si>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</si>
  <si>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</si>
  <si>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</si>
  <si>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</si>
  <si>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</si>
  <si>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</si>
  <si>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</si>
  <si>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</si>
  <si>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</si>
  <si>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</si>
  <si>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</si>
  <si>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</si>
  <si>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</si>
  <si>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</si>
  <si>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</si>
  <si>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</si>
  <si>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</si>
  <si>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</si>
  <si>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</si>
  <si>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</si>
  <si>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</si>
  <si>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</si>
  <si>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</si>
  <si>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</si>
  <si>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</si>
  <si>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</si>
  <si>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</si>
  <si>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</si>
  <si>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</si>
  <si>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</si>
  <si>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</si>
  <si>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</si>
  <si>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</si>
  <si>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</si>
  <si>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</si>
  <si>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</si>
  <si>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</si>
  <si>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</si>
  <si>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</si>
  <si>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</si>
  <si>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</si>
  <si>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</si>
  <si>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</si>
  <si>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</si>
  <si>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</si>
  <si>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</si>
  <si>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</si>
  <si>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</si>
  <si>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</si>
  <si>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</si>
  <si>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</si>
  <si>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</si>
  <si>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</si>
  <si>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</si>
  <si>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</si>
  <si>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</si>
  <si>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</si>
  <si>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</si>
  <si>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</si>
  <si>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</si>
  <si>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</si>
  <si>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</si>
  <si>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</si>
  <si>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</si>
  <si>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</si>
  <si>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</si>
  <si>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</si>
  <si>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</si>
  <si>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</si>
  <si>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</si>
  <si>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</si>
  <si>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</si>
  <si>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</si>
  <si>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</si>
  <si>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</si>
  <si>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</si>
  <si>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</si>
  <si>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</si>
  <si>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</si>
  <si>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</si>
  <si>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</si>
  <si>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</si>
  <si>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</si>
  <si>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</si>
  <si>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</si>
  <si>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</si>
  <si>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</si>
  <si>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</si>
  <si>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</si>
  <si>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</si>
  <si>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</si>
  <si>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</si>
  <si>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</si>
  <si>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</si>
  <si>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</si>
  <si>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</si>
  <si>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</si>
  <si>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</si>
  <si>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</si>
  <si>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</si>
  <si>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</si>
  <si>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</si>
  <si>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</si>
  <si>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</si>
  <si>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</si>
  <si>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</si>
  <si>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</si>
  <si>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</si>
  <si>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</si>
  <si>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</si>
  <si>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</si>
  <si>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</si>
  <si>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</si>
  <si>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</si>
  <si>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</si>
  <si>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</si>
  <si>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</si>
  <si>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</si>
  <si>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</si>
  <si>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</si>
  <si>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</si>
  <si>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</si>
  <si>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</si>
  <si>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</si>
  <si>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</si>
  <si>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</si>
  <si>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</si>
  <si>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</si>
  <si>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</si>
  <si>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</si>
  <si>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</si>
  <si>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</si>
  <si>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</si>
  <si>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</si>
  <si>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</si>
  <si>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</si>
  <si>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</si>
  <si>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</si>
  <si>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</si>
  <si>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</si>
  <si>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</si>
  <si>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</si>
  <si>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</si>
  <si>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</si>
  <si>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</si>
  <si>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</si>
  <si>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</si>
  <si>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</si>
  <si>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</si>
  <si>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</si>
  <si>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</si>
  <si>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</si>
  <si>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</si>
  <si>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</si>
  <si>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</si>
  <si>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</si>
  <si>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</si>
  <si>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</si>
  <si>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</si>
  <si>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</si>
  <si>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</si>
  <si>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</si>
  <si>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</si>
  <si>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</si>
  <si>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</si>
  <si>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</si>
  <si>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</si>
  <si>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</si>
  <si>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</si>
  <si>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</si>
  <si>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</si>
  <si>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</si>
  <si>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</si>
  <si>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</si>
  <si>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</si>
  <si>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</si>
  <si>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</si>
  <si>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</si>
  <si>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</si>
  <si>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</si>
  <si>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</si>
  <si>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</si>
  <si>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</si>
  <si>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</si>
  <si>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</si>
  <si>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</si>
  <si>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</si>
  <si>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</si>
  <si>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</si>
  <si>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</si>
  <si>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</si>
  <si>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</si>
  <si>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</si>
  <si>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</si>
  <si>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</si>
  <si>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</si>
  <si>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</si>
  <si>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</si>
  <si>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</si>
  <si>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</si>
  <si>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</si>
  <si>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</si>
  <si>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</si>
  <si>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</si>
  <si>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</si>
  <si>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</si>
  <si>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</si>
  <si>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</si>
  <si>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</si>
  <si>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</si>
  <si>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</si>
  <si>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</si>
  <si>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</si>
  <si>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</si>
  <si>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</si>
  <si>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</si>
  <si>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</si>
  <si>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</si>
  <si>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</si>
  <si>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</si>
  <si>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</si>
  <si>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</si>
  <si>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</si>
  <si>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</si>
  <si>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</si>
  <si>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</si>
  <si>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</si>
  <si>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</si>
  <si>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</si>
  <si>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</si>
  <si>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</si>
  <si>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</si>
  <si>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</si>
  <si>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</si>
  <si>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</si>
  <si>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</si>
  <si>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</si>
  <si>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</si>
  <si>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</si>
  <si>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</si>
  <si>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</si>
  <si>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</si>
  <si>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</si>
  <si>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</si>
  <si>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</si>
  <si>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</si>
  <si>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</si>
  <si>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</si>
  <si>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</si>
  <si>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</si>
  <si>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</si>
  <si>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</si>
  <si>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</si>
  <si>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</si>
  <si>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</si>
  <si>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</si>
  <si>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</si>
  <si>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</si>
  <si>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</si>
  <si>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</si>
  <si>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</si>
  <si>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</si>
  <si>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</si>
  <si>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</si>
  <si>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</si>
  <si>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</si>
  <si>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</si>
  <si>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</si>
  <si>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</si>
  <si>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</si>
  <si>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</si>
  <si>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</si>
  <si>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</si>
  <si>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</si>
  <si>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</si>
  <si>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</si>
  <si>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</si>
  <si>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</si>
  <si>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</si>
  <si>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</si>
  <si>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</si>
  <si>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</si>
  <si>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</si>
  <si>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</si>
  <si>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</si>
  <si>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</si>
  <si>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</si>
  <si>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</si>
  <si>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</si>
  <si>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</si>
  <si>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</si>
  <si>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</si>
  <si>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</si>
  <si>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</si>
  <si>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</si>
  <si>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</si>
  <si>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</si>
  <si>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</si>
  <si>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</si>
  <si>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</si>
  <si>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</si>
  <si>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</si>
  <si>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</si>
  <si>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</si>
  <si>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</si>
  <si>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</si>
  <si>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</si>
  <si>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</si>
  <si>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</si>
  <si>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</si>
  <si>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</si>
  <si>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</si>
  <si>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</si>
  <si>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</si>
  <si>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</si>
  <si>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</si>
  <si>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</si>
  <si>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</si>
  <si>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</si>
  <si>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</si>
  <si>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</si>
  <si>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</si>
  <si>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</si>
  <si>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</si>
  <si>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</si>
  <si>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</si>
  <si>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</si>
  <si>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</si>
  <si>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</si>
  <si>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</si>
  <si>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</si>
  <si>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</si>
  <si>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</si>
  <si>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</si>
  <si>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</si>
  <si>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</si>
  <si>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</si>
  <si>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</si>
  <si>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</si>
  <si>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</si>
  <si>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</si>
  <si>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</si>
  <si>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</si>
  <si>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</si>
  <si>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</si>
  <si>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</si>
  <si>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</si>
  <si>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</si>
  <si>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</si>
  <si>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</si>
  <si>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</si>
  <si>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</si>
  <si>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</si>
  <si>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</si>
  <si>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</si>
  <si>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</si>
  <si>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</si>
  <si>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</si>
  <si>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</si>
  <si>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</si>
  <si>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</si>
  <si>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</si>
  <si>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</si>
  <si>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</si>
  <si>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</si>
  <si>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</si>
  <si>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</si>
  <si>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</si>
  <si>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</si>
  <si>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</si>
  <si>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</si>
  <si>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</si>
  <si>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</si>
  <si>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</si>
  <si>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</si>
  <si>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</si>
  <si>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</si>
  <si>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</si>
  <si>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</si>
  <si>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</si>
  <si>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</si>
  <si>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</si>
  <si>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</si>
  <si>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</si>
  <si>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</si>
  <si>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</si>
  <si>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</si>
  <si>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</si>
  <si>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</si>
  <si>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</si>
  <si>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</si>
  <si>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</si>
  <si>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</si>
  <si>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</si>
  <si>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</si>
  <si>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</si>
  <si>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</si>
  <si>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</si>
  <si>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</si>
  <si>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</si>
  <si>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</si>
  <si>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</si>
  <si>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</si>
  <si>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</si>
  <si>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</si>
  <si>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</si>
  <si>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</si>
  <si>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</si>
  <si>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</si>
  <si>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</si>
  <si>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</si>
  <si>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</si>
  <si>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</si>
  <si>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</si>
  <si>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</si>
  <si>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</si>
  <si>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</si>
  <si>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</si>
  <si>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</si>
  <si>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</si>
  <si>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</si>
  <si>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</si>
  <si>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</si>
  <si>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</si>
  <si>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</si>
  <si>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</si>
  <si>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</si>
  <si>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</si>
  <si>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</si>
  <si>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</si>
  <si>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</si>
  <si>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</si>
  <si>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</si>
  <si>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</si>
  <si>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</si>
  <si>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</si>
  <si>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</si>
  <si>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</si>
  <si>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</si>
  <si>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</si>
  <si>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</si>
  <si>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</si>
  <si>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</si>
  <si>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</si>
  <si>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</si>
  <si>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</si>
  <si>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</si>
  <si>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</si>
  <si>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</si>
  <si>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</si>
  <si>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</si>
  <si>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</si>
  <si>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</si>
  <si>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</si>
  <si>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</si>
  <si>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</si>
  <si>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</si>
  <si>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</si>
  <si>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</si>
  <si>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</si>
  <si>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</si>
  <si>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</si>
  <si>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</si>
  <si>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</si>
  <si>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</si>
  <si>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</si>
  <si>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</si>
  <si>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</si>
  <si>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</si>
  <si>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</si>
  <si>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</si>
  <si>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</si>
  <si>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</si>
  <si>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</si>
  <si>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</si>
  <si>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</si>
  <si>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</si>
  <si>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</si>
  <si>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</si>
  <si>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</si>
  <si>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</si>
  <si>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</si>
  <si>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</si>
  <si>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</si>
  <si>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</si>
  <si>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</si>
  <si>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</si>
  <si>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</si>
  <si>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</si>
  <si>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</si>
  <si>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</si>
  <si>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</si>
  <si>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</si>
  <si>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</si>
  <si>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</si>
  <si>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</si>
  <si>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</si>
  <si>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</si>
  <si>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</si>
  <si>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</si>
  <si>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</si>
  <si>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</si>
  <si>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</si>
  <si>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</si>
  <si>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</si>
  <si>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</si>
  <si>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</si>
  <si>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</si>
  <si>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</si>
  <si>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</si>
  <si>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</si>
  <si>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</si>
  <si>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</si>
  <si>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</si>
  <si>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</si>
  <si>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</si>
  <si>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</si>
  <si>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</si>
  <si>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</si>
  <si>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</si>
  <si>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</si>
  <si>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</si>
  <si>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</si>
  <si>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</si>
  <si>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</si>
  <si>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</si>
  <si>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</si>
  <si>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</si>
  <si>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</si>
  <si>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</si>
  <si>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</si>
  <si>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</si>
  <si>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</si>
  <si>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</si>
  <si>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</si>
  <si>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</si>
  <si>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</si>
  <si>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</si>
  <si>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</si>
  <si>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</si>
  <si>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</si>
  <si>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</si>
  <si>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</si>
  <si>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</si>
  <si>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</si>
  <si>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</si>
  <si>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</si>
  <si>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</si>
  <si>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</si>
  <si>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</si>
  <si>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</si>
  <si>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</si>
  <si>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</si>
  <si>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</si>
  <si>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</si>
  <si>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</si>
  <si>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</si>
  <si>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</si>
  <si>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</si>
  <si>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</si>
  <si>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</si>
  <si>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</si>
  <si>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</si>
  <si>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</si>
  <si>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</si>
  <si>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</si>
  <si>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</si>
  <si>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</si>
  <si>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</si>
  <si>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</si>
  <si>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</si>
  <si>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</si>
  <si>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</si>
  <si>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</si>
  <si>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</si>
  <si>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</si>
  <si>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</si>
  <si>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</si>
  <si>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</si>
  <si>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</si>
  <si>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</si>
  <si>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</si>
  <si>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</si>
  <si>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</si>
  <si>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</si>
  <si>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</si>
  <si>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</si>
  <si>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</si>
  <si>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</si>
  <si>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</si>
  <si>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</si>
  <si>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</si>
  <si>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</si>
  <si>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</si>
  <si>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</si>
  <si>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</si>
  <si>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</si>
  <si>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</si>
  <si>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</si>
  <si>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</si>
  <si>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</si>
  <si>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</si>
  <si>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</si>
  <si>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</si>
  <si>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</si>
  <si>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</si>
  <si>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</si>
  <si>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</si>
  <si>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</si>
  <si>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</si>
  <si>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</si>
  <si>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</si>
  <si>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</si>
  <si>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</si>
  <si>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</si>
  <si>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</si>
  <si>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</si>
  <si>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</si>
  <si>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</si>
  <si>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</si>
  <si>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</si>
  <si>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</si>
  <si>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</si>
  <si>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</si>
  <si>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</si>
  <si>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</si>
  <si>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</si>
  <si>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</si>
  <si>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</si>
  <si>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</si>
  <si>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</si>
  <si>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</si>
  <si>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</si>
  <si>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</si>
  <si>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</si>
  <si>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</si>
  <si>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</si>
  <si>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</si>
  <si>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</si>
  <si>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</si>
  <si>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</si>
  <si>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</si>
  <si>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</si>
  <si>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</si>
  <si>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</si>
  <si>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</si>
  <si>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</si>
  <si>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</si>
  <si>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</si>
  <si>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</si>
  <si>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</si>
  <si>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</si>
  <si>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</si>
  <si>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</si>
  <si>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</si>
  <si>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</si>
  <si>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</si>
  <si>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</si>
  <si>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</si>
  <si>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</si>
  <si>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</si>
  <si>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</si>
  <si>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</si>
  <si>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</si>
  <si>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</si>
  <si>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</si>
  <si>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</si>
  <si>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</si>
  <si>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</si>
  <si>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</si>
  <si>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</si>
  <si>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</si>
  <si>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</si>
  <si>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</si>
  <si>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</si>
  <si>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</si>
  <si>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</si>
  <si>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</si>
  <si>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</si>
  <si>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</si>
  <si>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</si>
  <si>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</si>
  <si>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</si>
  <si>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</si>
  <si>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</si>
  <si>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</si>
  <si>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</si>
  <si>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</si>
  <si>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</si>
  <si>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</si>
  <si>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</si>
  <si>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</si>
  <si>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</si>
  <si>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</si>
  <si>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</si>
  <si>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</si>
  <si>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</si>
  <si>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</si>
  <si>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</si>
  <si>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</si>
  <si>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</si>
  <si>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</si>
  <si>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</si>
  <si>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</si>
  <si>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</si>
  <si>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</si>
  <si>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</si>
  <si>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</si>
  <si>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</si>
  <si>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</si>
  <si>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</si>
  <si>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</si>
  <si>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</si>
  <si>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</si>
  <si>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</si>
  <si>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</si>
  <si>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</si>
  <si>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</si>
  <si>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</si>
  <si>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</si>
  <si>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</si>
  <si>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</si>
  <si>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</si>
  <si>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</si>
  <si>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</si>
  <si>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</si>
  <si>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</si>
  <si>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</si>
  <si>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</si>
  <si>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</si>
  <si>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</si>
  <si>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</si>
  <si>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</si>
  <si>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</si>
  <si>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</si>
  <si>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</si>
  <si>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</si>
  <si>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</si>
  <si>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</si>
  <si>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</si>
  <si>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</si>
  <si>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</si>
  <si>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</si>
  <si>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</si>
  <si>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</si>
  <si>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</si>
  <si>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</si>
  <si>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</si>
  <si>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</si>
  <si>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</si>
  <si>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</si>
  <si>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</si>
  <si>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</si>
  <si>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</si>
  <si>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</si>
  <si>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</si>
  <si>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</si>
  <si>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</si>
  <si>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</si>
  <si>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</si>
  <si>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</si>
  <si>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</si>
  <si>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</si>
  <si>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</si>
  <si>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</si>
  <si>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</si>
  <si>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</si>
  <si>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</si>
  <si>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</si>
  <si>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</si>
  <si>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</si>
  <si>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</si>
  <si>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</si>
  <si>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</si>
  <si>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</si>
  <si>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</si>
  <si>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</si>
  <si>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</si>
  <si>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</si>
  <si>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</si>
  <si>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</si>
  <si>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</si>
  <si>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</si>
  <si>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</si>
  <si>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</si>
  <si>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</si>
  <si>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</si>
  <si>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</si>
  <si>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</si>
  <si>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</si>
  <si>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</si>
  <si>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</si>
  <si>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</si>
  <si>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</si>
  <si>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</si>
  <si>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</si>
  <si>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</si>
  <si>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</si>
  <si>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</si>
  <si>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</si>
  <si>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</si>
  <si>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</si>
  <si>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</si>
  <si>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</si>
  <si>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</si>
  <si>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</si>
  <si>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</si>
  <si>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</si>
  <si>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</si>
  <si>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</si>
  <si>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</si>
  <si>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</si>
  <si>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</si>
  <si>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</si>
  <si>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</si>
  <si>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</si>
  <si>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</si>
  <si>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</si>
  <si>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</si>
  <si>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</si>
  <si>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</si>
  <si>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</si>
  <si>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</si>
  <si>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</si>
  <si>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</si>
  <si>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</si>
  <si>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</si>
  <si>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</si>
  <si>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</si>
  <si>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</si>
  <si>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</si>
  <si>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</si>
  <si>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</si>
  <si>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</si>
  <si>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</si>
  <si>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</si>
  <si>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</si>
  <si>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</si>
  <si>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</si>
  <si>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</si>
  <si>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</si>
  <si>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</si>
  <si>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</si>
  <si>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</si>
  <si>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</si>
  <si>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</si>
  <si>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</si>
  <si>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</si>
  <si>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</si>
  <si>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</si>
  <si>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</si>
  <si>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</si>
  <si>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</si>
  <si>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</si>
  <si>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</si>
  <si>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</si>
  <si>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</si>
  <si>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</si>
  <si>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</si>
  <si>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</si>
  <si>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</si>
  <si>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</si>
  <si>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</si>
  <si>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</si>
  <si>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</si>
  <si>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</si>
  <si>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</si>
  <si>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</si>
  <si>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</si>
  <si>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</si>
  <si>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</si>
  <si>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</si>
  <si>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</si>
  <si>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</si>
  <si>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</si>
  <si>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</si>
  <si>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</si>
  <si>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</si>
  <si>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</si>
  <si>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</si>
  <si>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</si>
  <si>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</si>
  <si>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</si>
  <si>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</si>
  <si>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</si>
  <si>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</si>
  <si>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</si>
  <si>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</si>
  <si>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</si>
  <si>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</si>
  <si>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</si>
  <si>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</si>
  <si>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</si>
  <si>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</si>
  <si>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</si>
  <si>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</si>
  <si>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</si>
  <si>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</si>
  <si>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</si>
  <si>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</si>
  <si>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</si>
  <si>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</si>
  <si>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</si>
  <si>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</si>
  <si>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</si>
  <si>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</si>
  <si>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</si>
  <si>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</si>
  <si>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</si>
  <si>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</si>
  <si>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</si>
  <si>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</si>
  <si>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</si>
  <si>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</si>
  <si>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</si>
  <si>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</si>
  <si>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</si>
  <si>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</si>
  <si>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</si>
  <si>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</si>
  <si>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</si>
  <si>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</si>
  <si>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</si>
  <si>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</si>
  <si>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</si>
  <si>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</si>
  <si>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</si>
  <si>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</si>
  <si>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</si>
  <si>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</si>
  <si>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</si>
  <si>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</si>
  <si>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</si>
  <si>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</si>
  <si>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</si>
  <si>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</si>
  <si>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</si>
  <si>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</si>
  <si>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</si>
  <si>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</si>
  <si>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</si>
  <si>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</si>
  <si>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</si>
  <si>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</si>
  <si>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</si>
  <si>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</si>
  <si>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</si>
  <si>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</si>
  <si>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</si>
  <si>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</si>
  <si>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</si>
  <si>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</si>
  <si>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</si>
  <si>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</si>
  <si>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</si>
  <si>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</si>
  <si>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</si>
  <si>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</si>
  <si>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</si>
  <si>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</si>
  <si>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</si>
  <si>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</si>
  <si>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</si>
  <si>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</si>
  <si>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</si>
  <si>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</si>
  <si>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</si>
  <si>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</si>
  <si>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</si>
  <si>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</si>
  <si>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</si>
  <si>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</si>
  <si>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</si>
  <si>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</si>
  <si>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</si>
  <si>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</si>
  <si>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</si>
  <si>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</si>
  <si>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</si>
  <si>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</si>
  <si>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</si>
  <si>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</si>
  <si>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</si>
  <si>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</si>
  <si>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</si>
  <si>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</si>
  <si>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</si>
  <si>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</si>
  <si>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</si>
  <si>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</si>
  <si>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</si>
  <si>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</si>
  <si>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</si>
  <si>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</si>
  <si>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</si>
  <si>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</si>
  <si>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</si>
  <si>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</si>
  <si>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</si>
  <si>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</si>
  <si>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</si>
  <si>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</si>
  <si>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</si>
  <si>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</si>
  <si>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</si>
  <si>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</si>
  <si>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</si>
  <si>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</si>
  <si>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</si>
  <si>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</si>
  <si>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</si>
  <si>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</si>
  <si>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</si>
  <si>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</si>
  <si>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</si>
  <si>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</si>
  <si>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</si>
  <si>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</si>
  <si>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</si>
  <si>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</si>
  <si>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</si>
  <si>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</si>
  <si>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</si>
  <si>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</si>
  <si>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</si>
  <si>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</si>
  <si>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</si>
  <si>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</si>
  <si>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</si>
  <si>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</si>
  <si>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</si>
  <si>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</si>
  <si>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</si>
  <si>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</si>
  <si>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</si>
  <si>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</si>
  <si>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</si>
  <si>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</si>
  <si>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</si>
  <si>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</si>
  <si>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</si>
  <si>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</si>
  <si>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</si>
  <si>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</si>
  <si>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</si>
  <si>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</si>
  <si>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</si>
  <si>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</si>
  <si>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</si>
  <si>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</si>
  <si>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</si>
  <si>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</si>
  <si>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</si>
  <si>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</si>
  <si>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</si>
  <si>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</si>
  <si>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</si>
  <si>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</si>
  <si>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</si>
  <si>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</si>
  <si>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</si>
  <si>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</si>
  <si>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</si>
  <si>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</si>
  <si>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</si>
  <si>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</si>
  <si>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</si>
  <si>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</si>
  <si>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</si>
  <si>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</si>
  <si>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</si>
  <si>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</si>
  <si>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</si>
  <si>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</si>
  <si>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</si>
  <si>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</si>
  <si>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</si>
  <si>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</si>
  <si>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</si>
  <si>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</si>
  <si>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</si>
  <si>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</si>
  <si>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</si>
  <si>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</si>
  <si>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</si>
  <si>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</si>
  <si>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</si>
  <si>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</si>
  <si>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</si>
  <si>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</si>
  <si>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</si>
  <si>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</si>
  <si>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</si>
  <si>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</si>
  <si>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</si>
  <si>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</si>
  <si>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</si>
  <si>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</si>
  <si>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</si>
  <si>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</si>
  <si>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</si>
  <si>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</si>
  <si>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</si>
  <si>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</si>
  <si>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</si>
  <si>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</si>
  <si>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</si>
  <si>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</si>
  <si>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</si>
  <si>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</si>
  <si>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</si>
  <si>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</si>
  <si>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</si>
  <si>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</si>
  <si>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</si>
  <si>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</si>
  <si>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</si>
  <si>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</si>
  <si>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</si>
  <si>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</si>
  <si>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</si>
  <si>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</si>
  <si>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</si>
  <si>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</si>
  <si>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</si>
  <si>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</si>
  <si>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</si>
  <si>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</si>
  <si>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</si>
  <si>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</si>
  <si>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</si>
  <si>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</si>
  <si>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</si>
  <si>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</si>
  <si>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</si>
  <si>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</si>
  <si>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</si>
  <si>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</si>
  <si>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</si>
  <si>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</si>
  <si>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</si>
  <si>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</si>
  <si>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</si>
  <si>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</si>
  <si>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</si>
  <si>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</si>
  <si>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</si>
  <si>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</si>
  <si>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</si>
  <si>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</si>
  <si>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</si>
  <si>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</si>
  <si>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</si>
  <si>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</si>
  <si>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</si>
  <si>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</si>
  <si>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</si>
  <si>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</si>
  <si>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</si>
  <si>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</si>
  <si>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</si>
  <si>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</si>
  <si>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</si>
  <si>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</si>
  <si>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</si>
  <si>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</si>
  <si>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</si>
  <si>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</si>
  <si>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</si>
  <si>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</si>
  <si>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</si>
  <si>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</si>
  <si>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</si>
  <si>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</si>
  <si>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</si>
  <si>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</si>
  <si>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</si>
  <si>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</si>
  <si>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</si>
  <si>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</si>
  <si>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</si>
  <si>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</si>
  <si>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</si>
  <si>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</si>
  <si>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</si>
  <si>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</si>
  <si>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</si>
  <si>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</si>
  <si>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</si>
  <si>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</si>
  <si>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</si>
  <si>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</si>
  <si>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</si>
  <si>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</si>
  <si>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</si>
  <si>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</si>
  <si>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</si>
  <si>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</si>
  <si>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</si>
  <si>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</si>
  <si>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</si>
  <si>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</si>
  <si>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</si>
  <si>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</si>
  <si>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</si>
  <si>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</si>
  <si>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</si>
  <si>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</si>
  <si>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</si>
  <si>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</si>
  <si>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</si>
  <si>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</si>
  <si>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</si>
  <si>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</si>
  <si>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</si>
  <si>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</si>
  <si>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</si>
  <si>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</si>
  <si>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</si>
  <si>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</si>
  <si>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</si>
  <si>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</si>
  <si>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</si>
  <si>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</si>
  <si>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</si>
  <si>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</si>
  <si>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</si>
  <si>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</si>
  <si>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</si>
  <si>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</si>
  <si>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</si>
  <si>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</si>
  <si>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</si>
  <si>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</si>
  <si>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</si>
  <si>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</si>
  <si>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</si>
  <si>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</si>
  <si>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</si>
  <si>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</si>
  <si>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</si>
  <si>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</si>
  <si>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</si>
  <si>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</si>
  <si>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</si>
  <si>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</si>
  <si>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</si>
  <si>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</si>
  <si>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</si>
  <si>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</si>
  <si>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</si>
  <si>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</si>
  <si>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</si>
  <si>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</si>
  <si>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</si>
  <si>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</si>
  <si>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</si>
  <si>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</si>
  <si>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</si>
  <si>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</si>
  <si>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</si>
  <si>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</si>
  <si>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</si>
  <si>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</si>
  <si>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</si>
  <si>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</si>
  <si>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</si>
  <si>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</si>
  <si>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</si>
  <si>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</si>
  <si>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</si>
  <si>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</si>
  <si>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</si>
  <si>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</si>
  <si>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</si>
  <si>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</si>
  <si>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</si>
  <si>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</si>
  <si>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</si>
  <si>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</si>
  <si>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</si>
  <si>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</si>
  <si>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</si>
  <si>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</si>
  <si>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</si>
  <si>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</si>
  <si>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</si>
  <si>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</si>
  <si>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</si>
  <si>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</si>
  <si>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</si>
  <si>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</si>
  <si>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</si>
  <si>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</si>
  <si>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</si>
  <si>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</si>
  <si>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</si>
  <si>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</si>
  <si>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</si>
  <si>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</si>
  <si>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</si>
  <si>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</si>
  <si>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</si>
  <si>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</si>
  <si>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</si>
  <si>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</si>
  <si>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</si>
  <si>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</si>
  <si>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</si>
  <si>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</si>
  <si>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</si>
  <si>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</si>
  <si>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</si>
  <si>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</si>
  <si>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</si>
  <si>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</si>
  <si>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</si>
  <si>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</si>
  <si>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</si>
  <si>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</si>
  <si>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</si>
  <si>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</si>
  <si>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</si>
  <si>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</si>
  <si>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</si>
  <si>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</si>
  <si>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</si>
  <si>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</si>
  <si>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</si>
  <si>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</si>
  <si>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</si>
  <si>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</si>
  <si>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</si>
  <si>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</si>
  <si>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</si>
  <si>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</si>
  <si>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</si>
  <si>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</si>
  <si>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</si>
  <si>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</si>
  <si>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</si>
  <si>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</si>
  <si>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</si>
  <si>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</si>
  <si>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</si>
  <si>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</si>
  <si>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</si>
  <si>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</si>
  <si>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</si>
  <si>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</si>
  <si>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</si>
  <si>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</si>
  <si>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</si>
  <si>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</si>
  <si>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</si>
  <si>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</si>
  <si>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</si>
  <si>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</si>
  <si>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</si>
  <si>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</si>
  <si>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</si>
  <si>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</si>
  <si>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</si>
  <si>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</si>
  <si>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</si>
  <si>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</si>
  <si>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</si>
  <si>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</si>
  <si>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</si>
  <si>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</si>
  <si>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</si>
  <si>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</si>
  <si>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</si>
  <si>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</si>
  <si>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</si>
  <si>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</si>
  <si>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</si>
  <si>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</si>
  <si>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</si>
  <si>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</si>
  <si>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</si>
  <si>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</si>
  <si>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</si>
  <si>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</si>
  <si>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</si>
  <si>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</si>
  <si>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</si>
  <si>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</si>
  <si>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</si>
  <si>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</si>
  <si>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</si>
  <si>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</si>
  <si>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</si>
  <si>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</si>
  <si>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</si>
  <si>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</si>
  <si>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</si>
  <si>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</si>
  <si>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</si>
  <si>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</si>
  <si>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</si>
  <si>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</si>
  <si>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</si>
  <si>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</si>
  <si>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</si>
  <si>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</si>
  <si>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</si>
  <si>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</si>
  <si>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</si>
  <si>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</si>
  <si>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</si>
  <si>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</si>
  <si>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</si>
  <si>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</si>
  <si>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</si>
  <si>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</si>
  <si>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</si>
  <si>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</si>
  <si>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</si>
  <si>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</si>
  <si>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</si>
  <si>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</si>
  <si>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</si>
  <si>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</si>
  <si>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</si>
  <si>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</si>
  <si>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</si>
  <si>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</si>
  <si>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</si>
  <si>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</si>
  <si>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</si>
  <si>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</si>
  <si>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</si>
  <si>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</si>
  <si>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</si>
  <si>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</si>
  <si>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</si>
  <si>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</si>
  <si>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</si>
  <si>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</si>
  <si>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</si>
  <si>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</si>
  <si>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</si>
  <si>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</si>
  <si>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</si>
  <si>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</si>
  <si>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</si>
  <si>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</si>
  <si>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</si>
  <si>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</si>
  <si>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</si>
  <si>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</si>
  <si>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</si>
  <si>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</si>
  <si>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</si>
  <si>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</si>
  <si>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</si>
  <si>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</si>
  <si>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</si>
  <si>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</si>
  <si>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</si>
  <si>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</si>
  <si>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</si>
  <si>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</si>
  <si>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</si>
  <si>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</si>
  <si>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</si>
  <si>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</si>
  <si>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</si>
  <si>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</si>
  <si>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</si>
  <si>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</si>
  <si>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</si>
  <si>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</si>
  <si>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</si>
  <si>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</si>
  <si>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</si>
  <si>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</si>
  <si>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</si>
  <si>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</si>
  <si>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</si>
  <si>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</si>
  <si>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</si>
  <si>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</si>
  <si>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</si>
  <si>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</si>
  <si>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</si>
  <si>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</si>
  <si>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</si>
  <si>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</si>
  <si>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</si>
  <si>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</si>
  <si>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</si>
  <si>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</si>
  <si>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</si>
  <si>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</si>
  <si>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</si>
  <si>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</si>
  <si>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</si>
  <si>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</si>
  <si>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</si>
  <si>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</si>
  <si>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</si>
  <si>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</si>
  <si>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</si>
  <si>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</si>
  <si>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</si>
  <si>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</si>
  <si>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</si>
  <si>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</si>
  <si>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</si>
  <si>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</si>
  <si>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</si>
  <si>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</si>
  <si>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</si>
  <si>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</si>
  <si>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</si>
  <si>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</si>
  <si>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</si>
  <si>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</si>
  <si>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</si>
  <si>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</si>
  <si>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</si>
  <si>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</si>
  <si>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</si>
  <si>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</si>
  <si>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</si>
  <si>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</si>
  <si>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</si>
  <si>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</si>
  <si>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</si>
  <si>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</si>
  <si>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</si>
  <si>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</si>
  <si>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</si>
  <si>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</si>
  <si>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</si>
  <si>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</si>
  <si>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</si>
  <si>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</si>
  <si>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</si>
  <si>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</si>
  <si>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</si>
  <si>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</si>
  <si>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</si>
  <si>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</si>
  <si>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</si>
  <si>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</si>
  <si>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</si>
  <si>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</si>
  <si>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</si>
  <si>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</si>
  <si>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</si>
  <si>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</si>
  <si>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</si>
  <si>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</si>
  <si>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</si>
  <si>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</si>
  <si>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</si>
  <si>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</si>
  <si>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</si>
  <si>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</si>
  <si>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</si>
  <si>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</si>
  <si>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</si>
  <si>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</si>
  <si>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</si>
  <si>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</si>
  <si>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</si>
  <si>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</si>
  <si>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</si>
  <si>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</si>
  <si>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</si>
  <si>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</si>
  <si>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</si>
  <si>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</si>
  <si>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</si>
  <si>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</si>
  <si>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</si>
  <si>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</si>
  <si>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</si>
  <si>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</si>
  <si>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</si>
  <si>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</si>
  <si>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</si>
  <si>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</si>
  <si>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</si>
  <si>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</si>
  <si>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</si>
  <si>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</si>
  <si>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</si>
  <si>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</si>
  <si>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</si>
  <si>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</si>
  <si>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</si>
  <si>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</si>
  <si>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</si>
  <si>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</si>
  <si>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</si>
  <si>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</si>
  <si>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</si>
  <si>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</si>
  <si>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</si>
  <si>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</si>
  <si>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</si>
  <si>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</si>
  <si>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</si>
  <si>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</si>
  <si>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</si>
  <si>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</si>
  <si>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</si>
  <si>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</si>
  <si>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</si>
  <si>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</si>
  <si>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</si>
  <si>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</si>
  <si>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</si>
  <si>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</si>
  <si>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</si>
  <si>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</si>
  <si>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</si>
  <si>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</si>
  <si>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</si>
  <si>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</si>
  <si>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</si>
  <si>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</si>
  <si>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</si>
  <si>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</si>
  <si>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</si>
  <si>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</si>
  <si>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</si>
  <si>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</si>
  <si>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</si>
  <si>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</si>
  <si>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</si>
  <si>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</si>
  <si>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</si>
  <si>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</si>
  <si>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</si>
  <si>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</si>
  <si>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</si>
  <si>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</si>
  <si>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</si>
  <si>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</si>
  <si>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</si>
  <si>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</si>
  <si>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</si>
  <si>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</si>
  <si>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</si>
  <si>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</si>
  <si>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</si>
  <si>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</si>
  <si>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</si>
  <si>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</si>
  <si>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</si>
  <si>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</si>
  <si>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</si>
  <si>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</si>
  <si>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</si>
  <si>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</si>
  <si>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</si>
  <si>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</si>
  <si>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</si>
  <si>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</si>
  <si>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</si>
  <si>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</si>
  <si>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</si>
  <si>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</si>
  <si>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</si>
  <si>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</si>
  <si>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</si>
  <si>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</si>
  <si>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</si>
  <si>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</si>
  <si>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</si>
  <si>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</si>
  <si>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</si>
  <si>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</si>
  <si>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</si>
  <si>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</si>
  <si>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</si>
  <si>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</si>
  <si>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</si>
  <si>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</si>
  <si>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</si>
  <si>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</si>
  <si>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</si>
  <si>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</si>
  <si>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</si>
  <si>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</si>
  <si>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</si>
  <si>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</si>
  <si>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</si>
  <si>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</si>
  <si>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</si>
  <si>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</si>
  <si>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</si>
  <si>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</si>
  <si>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</si>
  <si>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</si>
  <si>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</si>
  <si>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</si>
  <si>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</si>
  <si>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</si>
  <si>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</si>
  <si>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</si>
  <si>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</si>
  <si>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</si>
  <si>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</si>
  <si>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</si>
  <si>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</si>
  <si>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</si>
  <si>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</si>
  <si>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</si>
  <si>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</si>
  <si>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</si>
  <si>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</si>
  <si>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</si>
  <si>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</si>
  <si>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</si>
  <si>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</si>
  <si>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</si>
  <si>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</si>
  <si>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</si>
  <si>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</si>
  <si>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</si>
  <si>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</si>
  <si>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</si>
  <si>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</si>
  <si>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</si>
  <si>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</si>
  <si>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</si>
  <si>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</si>
  <si>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</si>
  <si>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</si>
  <si>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</si>
  <si>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</si>
  <si>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</si>
  <si>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</si>
  <si>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</si>
  <si>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</si>
  <si>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</si>
  <si>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</si>
  <si>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</si>
  <si>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</si>
  <si>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</si>
  <si>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</si>
  <si>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</si>
  <si>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</si>
  <si>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</si>
  <si>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</si>
  <si>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</si>
  <si>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</si>
  <si>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</si>
  <si>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</si>
  <si>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</si>
  <si>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</si>
  <si>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</si>
  <si>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</si>
  <si>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</si>
  <si>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</si>
  <si>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</si>
  <si>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</si>
  <si>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</si>
  <si>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</si>
  <si>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</si>
  <si>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</si>
  <si>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</si>
  <si>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</si>
  <si>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</si>
  <si>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</si>
  <si>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</si>
  <si>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</si>
  <si>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</si>
  <si>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</si>
  <si>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</si>
  <si>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</si>
  <si>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</si>
  <si>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</si>
  <si>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</si>
  <si>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</si>
  <si>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</si>
  <si>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</si>
  <si>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</si>
  <si>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</si>
  <si>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</si>
  <si>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</si>
  <si>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</si>
  <si>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</si>
  <si>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</si>
  <si>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</si>
  <si>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</si>
  <si>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</si>
  <si>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</si>
  <si>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</si>
  <si>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</si>
  <si>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</si>
  <si>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</si>
  <si>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</si>
  <si>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</si>
  <si>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</si>
  <si>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</si>
  <si>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</si>
  <si>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</si>
  <si>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</si>
  <si>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</si>
  <si>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</si>
  <si>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</si>
  <si>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</si>
  <si>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</si>
  <si>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</si>
  <si>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</si>
  <si>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</si>
  <si>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</si>
  <si>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</si>
  <si>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</si>
  <si>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</si>
  <si>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</si>
  <si>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</si>
  <si>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</si>
  <si>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</si>
  <si>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</si>
  <si>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</si>
  <si>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</si>
  <si>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</si>
  <si>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</si>
  <si>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</si>
  <si>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</si>
  <si>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</si>
  <si>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</si>
  <si>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</si>
  <si>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</si>
  <si>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</si>
  <si>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</si>
  <si>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</si>
  <si>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</si>
  <si>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</si>
  <si>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</si>
  <si>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</si>
  <si>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</si>
  <si>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</si>
  <si>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</si>
  <si>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</si>
  <si>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</si>
  <si>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</si>
  <si>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</si>
  <si>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</si>
  <si>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</si>
  <si>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</si>
  <si>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</si>
  <si>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</si>
  <si>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</si>
  <si>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</si>
  <si>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</si>
  <si>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</si>
  <si>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</si>
  <si>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</si>
  <si>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</si>
  <si>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</si>
  <si>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</si>
  <si>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</si>
  <si>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</si>
  <si>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</si>
  <si>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</si>
  <si>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</si>
  <si>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</si>
  <si>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</si>
  <si>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</si>
  <si>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</si>
  <si>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</si>
  <si>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</si>
  <si>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</si>
  <si>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</si>
  <si>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</si>
  <si>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</si>
  <si>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</si>
  <si>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</si>
  <si>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</si>
  <si>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</si>
  <si>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</si>
  <si>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</si>
  <si>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</si>
  <si>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</si>
  <si>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</si>
  <si>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</si>
  <si>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</si>
  <si>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</si>
  <si>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</si>
  <si>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</si>
  <si>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</si>
  <si>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</si>
  <si>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</si>
  <si>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</si>
  <si>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</si>
  <si>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</si>
  <si>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</si>
  <si>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</si>
  <si>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</si>
  <si>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</si>
  <si>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</si>
  <si>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</si>
  <si>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</si>
  <si>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</si>
  <si>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</si>
  <si>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</si>
  <si>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</si>
  <si>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</si>
  <si>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</si>
  <si>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</si>
  <si>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</si>
  <si>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</si>
  <si>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</si>
  <si>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</si>
  <si>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</si>
  <si>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</si>
  <si>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</si>
  <si>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</si>
  <si>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</si>
  <si>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</si>
  <si>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</si>
  <si>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</si>
  <si>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</si>
  <si>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</si>
  <si>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</si>
  <si>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</si>
  <si>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</si>
  <si>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</si>
  <si>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</si>
  <si>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</si>
  <si>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</si>
  <si>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</si>
  <si>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</si>
  <si>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</si>
  <si>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</si>
  <si>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</si>
  <si>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</si>
  <si>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</si>
  <si>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</si>
  <si>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</si>
  <si>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</si>
  <si>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</si>
  <si>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</si>
  <si>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</si>
  <si>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</si>
  <si>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</si>
  <si>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</si>
  <si>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</si>
  <si>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</si>
  <si>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</si>
  <si>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</si>
  <si>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</si>
  <si>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</si>
  <si>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</si>
  <si>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</si>
  <si>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</si>
  <si>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</si>
  <si>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</si>
  <si>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</si>
  <si>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</si>
  <si>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</si>
  <si>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</si>
  <si>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</si>
  <si>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</si>
  <si>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</si>
  <si>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</si>
  <si>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</si>
  <si>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</si>
  <si>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</si>
  <si>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</si>
  <si>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</si>
  <si>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</si>
  <si>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</si>
  <si>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</si>
  <si>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</si>
  <si>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</si>
  <si>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</si>
  <si>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</si>
  <si>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</si>
  <si>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</si>
  <si>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</si>
  <si>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</si>
  <si>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</si>
  <si>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</si>
  <si>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</si>
  <si>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</si>
  <si>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</si>
  <si>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</si>
  <si>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</si>
  <si>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</si>
  <si>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</si>
  <si>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</si>
  <si>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</si>
  <si>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</si>
  <si>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</si>
  <si>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</si>
  <si>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</si>
  <si>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</si>
  <si>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</si>
  <si>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</si>
  <si>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</si>
  <si>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</si>
  <si>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</si>
  <si>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</si>
  <si>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</si>
  <si>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</si>
  <si>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</si>
  <si>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</si>
  <si>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</si>
  <si>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</si>
  <si>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</si>
  <si>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</si>
  <si>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</si>
  <si>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</si>
  <si>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</si>
  <si>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</si>
  <si>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</si>
  <si>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</si>
  <si>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</si>
  <si>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</si>
  <si>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</si>
  <si>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</si>
  <si>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</si>
  <si>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</si>
  <si>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</si>
  <si>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</si>
  <si>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</si>
  <si>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</si>
  <si>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</si>
  <si>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</si>
  <si>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</si>
  <si>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</si>
  <si>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</si>
  <si>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</si>
  <si>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</si>
  <si>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</si>
  <si>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</si>
  <si>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</si>
  <si>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</si>
  <si>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</si>
  <si>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</si>
  <si>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</si>
  <si>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</si>
  <si>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</si>
  <si>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</si>
  <si>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</si>
  <si>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</si>
  <si>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</si>
  <si>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</si>
  <si>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</si>
  <si>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</si>
  <si>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</si>
  <si>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</si>
  <si>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</si>
  <si>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</si>
  <si>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</si>
  <si>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</si>
  <si>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</si>
  <si>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</si>
  <si>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</si>
  <si>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</si>
  <si>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</si>
  <si>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</si>
  <si>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</si>
  <si>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</si>
  <si>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</si>
  <si>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</si>
  <si>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</si>
  <si>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</si>
  <si>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</si>
  <si>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</si>
  <si>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</si>
  <si>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</si>
  <si>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</si>
  <si>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</si>
  <si>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</si>
  <si>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</si>
  <si>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</si>
  <si>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</si>
  <si>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</si>
  <si>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</si>
  <si>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</si>
  <si>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</si>
  <si>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</si>
  <si>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</si>
  <si>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</si>
  <si>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</si>
  <si>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</si>
  <si>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</si>
  <si>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</si>
  <si>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</si>
  <si>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</si>
  <si>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</si>
  <si>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</si>
  <si>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</si>
  <si>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</si>
  <si>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</si>
  <si>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</si>
  <si>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</si>
  <si>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</si>
  <si>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</si>
  <si>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</si>
  <si>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</si>
  <si>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</si>
  <si>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</si>
  <si>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</si>
  <si>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</si>
  <si>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</si>
  <si>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</si>
  <si>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</si>
  <si>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</si>
  <si>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</si>
  <si>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</si>
  <si>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</si>
  <si>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</si>
  <si>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</si>
  <si>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</si>
  <si>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</si>
  <si>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</si>
  <si>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</si>
  <si>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</si>
  <si>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</si>
  <si>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</si>
  <si>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</si>
  <si>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</si>
  <si>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</si>
  <si>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</si>
  <si>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</si>
  <si>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</si>
  <si>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</si>
  <si>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</si>
  <si>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</si>
  <si>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</si>
  <si>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</si>
  <si>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</si>
  <si>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</si>
  <si>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</si>
  <si>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</si>
  <si>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</si>
  <si>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</si>
  <si>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</si>
  <si>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</si>
  <si>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</si>
  <si>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</si>
  <si>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</si>
  <si>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</si>
  <si>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</si>
  <si>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</si>
  <si>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</si>
  <si>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</si>
  <si>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</si>
  <si>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</si>
  <si>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</si>
  <si>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</si>
  <si>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</si>
  <si>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</si>
  <si>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</si>
  <si>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</si>
  <si>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</si>
  <si>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</si>
  <si>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</si>
  <si>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</si>
  <si>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</si>
  <si>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</si>
  <si>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</si>
  <si>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</si>
  <si>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</si>
  <si>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</si>
  <si>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</si>
  <si>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</si>
  <si>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</si>
  <si>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</si>
  <si>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</si>
  <si>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</si>
  <si>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</si>
  <si>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</si>
  <si>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</si>
  <si>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</si>
  <si>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</si>
  <si>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</si>
  <si>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</si>
  <si>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</si>
  <si>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</si>
  <si>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</si>
  <si>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</si>
  <si>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</si>
  <si>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</si>
  <si>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</si>
  <si>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</si>
  <si>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</si>
  <si>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</si>
  <si>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</si>
  <si>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</si>
  <si>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</si>
  <si>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</si>
  <si>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</si>
  <si>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</si>
  <si>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</si>
  <si>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</si>
  <si>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</si>
  <si>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</si>
  <si>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</si>
  <si>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</si>
  <si>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</si>
  <si>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</si>
  <si>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</si>
  <si>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</si>
  <si>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</si>
  <si>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</si>
  <si>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</si>
  <si>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</si>
  <si>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</si>
  <si>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</si>
  <si>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</si>
  <si>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</si>
  <si>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</si>
  <si>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</si>
  <si>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</si>
  <si>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</si>
  <si>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</si>
  <si>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</si>
  <si>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</si>
  <si>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</si>
  <si>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</si>
  <si>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</si>
  <si>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</si>
  <si>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</si>
  <si>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</si>
  <si>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</si>
  <si>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</si>
  <si>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</si>
  <si>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</si>
  <si>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</si>
  <si>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</si>
  <si>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</si>
  <si>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</si>
  <si>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</si>
  <si>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</si>
  <si>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</si>
  <si>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</si>
  <si>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</si>
  <si>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</si>
  <si>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</si>
  <si>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</si>
  <si>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</si>
  <si>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</si>
  <si>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</si>
  <si>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</si>
  <si>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</si>
  <si>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</si>
  <si>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</si>
  <si>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</si>
  <si>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</si>
  <si>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</si>
  <si>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</si>
  <si>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</si>
  <si>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</si>
  <si>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</si>
  <si>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</si>
  <si>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</si>
  <si>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</si>
  <si>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</si>
  <si>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</si>
  <si>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</si>
  <si>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</si>
  <si>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</si>
  <si>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</si>
  <si>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</si>
  <si>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</si>
  <si>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</si>
  <si>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</si>
  <si>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</si>
  <si>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</si>
  <si>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</si>
  <si>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</si>
  <si>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</si>
  <si>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</si>
  <si>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</si>
  <si>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</si>
  <si>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</si>
  <si>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</si>
  <si>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</si>
  <si>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</si>
  <si>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</si>
  <si>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</si>
  <si>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</si>
  <si>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</si>
  <si>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</si>
  <si>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</si>
  <si>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</si>
  <si>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</si>
  <si>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</si>
  <si>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</si>
  <si>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</si>
  <si>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</si>
  <si>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</si>
  <si>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</si>
  <si>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</si>
  <si>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</si>
  <si>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</si>
  <si>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</si>
  <si>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</si>
  <si>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</si>
  <si>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</si>
  <si>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</si>
  <si>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</si>
  <si>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</si>
  <si>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</si>
  <si>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</si>
  <si>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</si>
  <si>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</si>
  <si>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</si>
  <si>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</si>
  <si>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</si>
  <si>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</si>
  <si>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</si>
  <si>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</si>
  <si>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</si>
  <si>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</si>
  <si>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</si>
  <si>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</si>
  <si>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</si>
  <si>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</si>
  <si>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</si>
  <si>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</si>
  <si>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</si>
  <si>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</si>
  <si>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</si>
  <si>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</si>
  <si>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</si>
  <si>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</si>
  <si>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</si>
  <si>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</si>
  <si>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</si>
  <si>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</si>
  <si>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</si>
  <si>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</si>
  <si>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</si>
  <si>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</si>
  <si>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</si>
  <si>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</si>
  <si>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</si>
  <si>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</si>
  <si>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</si>
  <si>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</si>
  <si>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</si>
  <si>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</si>
  <si>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</si>
  <si>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</si>
  <si>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</si>
  <si>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</si>
  <si>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</si>
  <si>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</si>
  <si>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</si>
  <si>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</si>
  <si>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</si>
  <si>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</si>
  <si>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</si>
  <si>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</si>
  <si>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</si>
  <si>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</si>
  <si>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</si>
  <si>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</si>
  <si>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</si>
  <si>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</si>
  <si>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</si>
  <si>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</si>
  <si>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</si>
  <si>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</si>
  <si>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</si>
  <si>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</si>
  <si>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</si>
  <si>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</si>
  <si>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</si>
  <si>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</si>
  <si>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</si>
  <si>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</si>
  <si>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</si>
  <si>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</si>
  <si>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</si>
  <si>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</si>
  <si>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</si>
  <si>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</si>
  <si>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</si>
  <si>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</si>
  <si>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</si>
  <si>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</si>
  <si>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</si>
  <si>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</si>
  <si>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</si>
  <si>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</si>
  <si>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</si>
  <si>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</si>
  <si>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</si>
  <si>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</si>
  <si>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</si>
  <si>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</si>
  <si>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</si>
  <si>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</si>
  <si>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</si>
  <si>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</si>
  <si>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</si>
  <si>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</si>
  <si>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</si>
  <si>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</si>
  <si>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</si>
  <si>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</si>
  <si>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</si>
  <si>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</si>
  <si>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</si>
  <si>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</si>
  <si>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</si>
  <si>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</si>
  <si>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</si>
  <si>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</si>
  <si>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</si>
  <si>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</si>
  <si>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</si>
  <si>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</si>
  <si>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</si>
  <si>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</si>
  <si>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</si>
  <si>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</si>
  <si>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</si>
  <si>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</si>
  <si>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</si>
  <si>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</si>
  <si>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</si>
  <si>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</si>
  <si>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</si>
  <si>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</si>
  <si>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</si>
  <si>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</si>
  <si>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</si>
  <si>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</si>
  <si>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</si>
  <si>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</si>
  <si>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</si>
  <si>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</si>
  <si>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</si>
  <si>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</si>
  <si>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</si>
  <si>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</si>
  <si>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</si>
  <si>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</si>
  <si>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</si>
  <si>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</si>
  <si>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</si>
  <si>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</si>
  <si>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</si>
  <si>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</si>
  <si>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</si>
  <si>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</si>
  <si>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</si>
  <si>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</si>
  <si>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</si>
  <si>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</si>
  <si>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</si>
  <si>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</si>
  <si>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</si>
  <si>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</si>
  <si>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</si>
  <si>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</si>
  <si>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</si>
  <si>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</si>
  <si>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</si>
  <si>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</si>
  <si>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</si>
  <si>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</si>
  <si>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</si>
  <si>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</si>
  <si>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</si>
  <si>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</si>
  <si>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</si>
  <si>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</si>
  <si>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</si>
  <si>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</si>
  <si>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</si>
  <si>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</si>
  <si>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</si>
  <si>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</si>
  <si>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</si>
  <si>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</si>
  <si>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</si>
  <si>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</si>
  <si>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</si>
  <si>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</si>
  <si>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</si>
  <si>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</si>
  <si>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</si>
  <si>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</si>
  <si>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</si>
  <si>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</si>
  <si>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</si>
  <si>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</si>
  <si>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</si>
  <si>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</si>
  <si>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</si>
  <si>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</si>
  <si>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</si>
  <si>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</si>
  <si>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</si>
  <si>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</si>
  <si>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</si>
  <si>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</si>
  <si>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</si>
  <si>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</si>
  <si>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</si>
  <si>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</si>
  <si>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</si>
  <si>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</si>
  <si>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</si>
  <si>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</si>
  <si>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</si>
  <si>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</si>
  <si>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</si>
  <si>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</si>
  <si>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</si>
  <si>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</si>
  <si>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</si>
  <si>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</si>
  <si>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</si>
  <si>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</si>
  <si>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</si>
  <si>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</si>
  <si>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</si>
  <si>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</si>
  <si>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</si>
  <si>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</si>
  <si>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</si>
  <si>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</si>
  <si>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</si>
  <si>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</si>
  <si>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</si>
  <si>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</si>
  <si>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</si>
  <si>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</si>
  <si>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</si>
  <si>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</si>
  <si>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</si>
  <si>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</si>
  <si>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</si>
  <si>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</si>
  <si>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</si>
  <si>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</si>
  <si>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</si>
  <si>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</si>
  <si>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</si>
  <si>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</si>
  <si>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</si>
  <si>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</si>
  <si>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</si>
  <si>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</si>
  <si>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</si>
  <si>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</si>
  <si>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</si>
  <si>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</si>
  <si>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</si>
  <si>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</si>
  <si>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</si>
  <si>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</si>
  <si>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</si>
  <si>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</si>
  <si>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</si>
  <si>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</si>
  <si>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</si>
  <si>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</si>
  <si>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</si>
  <si>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</si>
  <si>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</si>
  <si>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</si>
  <si>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</si>
  <si>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</si>
  <si>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</si>
  <si>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</si>
  <si>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</si>
  <si>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</si>
  <si>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</si>
  <si>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</si>
  <si>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</si>
  <si>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</si>
  <si>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</si>
  <si>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</si>
  <si>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</si>
  <si>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</si>
  <si>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</si>
  <si>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</si>
  <si>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</si>
  <si>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</si>
  <si>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</si>
  <si>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</si>
  <si>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</si>
  <si>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</si>
  <si>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</si>
  <si>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</si>
  <si>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</si>
  <si>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</si>
  <si>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</si>
  <si>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</si>
  <si>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</si>
  <si>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</si>
  <si>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</si>
  <si>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</si>
  <si>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</si>
  <si>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</si>
  <si>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</si>
  <si>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</si>
  <si>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</si>
  <si>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</si>
  <si>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</si>
  <si>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</si>
  <si>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</si>
  <si>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</si>
  <si>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</si>
  <si>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</si>
  <si>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</si>
  <si>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</si>
  <si>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</si>
  <si>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</si>
  <si>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</si>
  <si>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</si>
  <si>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</si>
  <si>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</si>
  <si>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</si>
  <si>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</si>
  <si>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</si>
  <si>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</si>
  <si>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</si>
  <si>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</si>
  <si>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</si>
  <si>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</si>
  <si>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</si>
  <si>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</si>
  <si>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</si>
  <si>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</si>
  <si>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</si>
  <si>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</si>
  <si>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</si>
  <si>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</si>
  <si>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</si>
  <si>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</si>
  <si>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</si>
  <si>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</si>
  <si>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</si>
  <si>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</si>
  <si>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</si>
  <si>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</si>
  <si>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</si>
  <si>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</si>
  <si>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</si>
  <si>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</si>
  <si>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</si>
  <si>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</si>
  <si>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</si>
  <si>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</si>
  <si>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</si>
  <si>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</si>
  <si>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</si>
  <si>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</si>
  <si>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</si>
  <si>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</si>
  <si>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</si>
  <si>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</si>
  <si>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</si>
  <si>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</si>
  <si>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</si>
  <si>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</si>
  <si>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</si>
  <si>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</si>
  <si>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</si>
  <si>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</si>
  <si>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</si>
  <si>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</si>
  <si>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</si>
  <si>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</si>
  <si>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</si>
  <si>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</si>
  <si>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</si>
  <si>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</si>
  <si>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</si>
  <si>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</si>
  <si>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</si>
  <si>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</si>
  <si>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</si>
  <si>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</si>
  <si>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</si>
  <si>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</si>
  <si>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</si>
  <si>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</si>
  <si>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</si>
  <si>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</si>
  <si>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</si>
  <si>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</si>
  <si>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</si>
  <si>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</si>
  <si>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</si>
  <si>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</si>
  <si>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</si>
  <si>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</si>
  <si>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</si>
  <si>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</si>
  <si>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</si>
  <si>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</si>
  <si>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</si>
  <si>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</si>
  <si>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</si>
  <si>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</si>
  <si>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</si>
  <si>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</si>
  <si>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</si>
  <si>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</si>
  <si>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</si>
  <si>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</si>
  <si>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</si>
  <si>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</si>
  <si>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</si>
  <si>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</si>
  <si>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</si>
  <si>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</si>
  <si>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</si>
  <si>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</si>
  <si>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</si>
  <si>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</si>
  <si>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</si>
  <si>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</si>
  <si>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</si>
  <si>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</si>
  <si>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</si>
  <si>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</si>
  <si>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</si>
  <si>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</si>
  <si>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</si>
  <si>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</si>
  <si>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</si>
  <si>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</si>
  <si>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</si>
  <si>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</si>
  <si>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</si>
  <si>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</si>
  <si>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</si>
  <si>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</si>
  <si>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</si>
  <si>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</si>
  <si>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</si>
  <si>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</si>
  <si>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</si>
  <si>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</si>
  <si>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</si>
  <si>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</si>
  <si>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</si>
  <si>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</si>
  <si>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</si>
  <si>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</si>
  <si>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</si>
  <si>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</si>
  <si>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</si>
  <si>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</si>
  <si>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</si>
  <si>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</si>
  <si>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</si>
  <si>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</si>
  <si>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</si>
  <si>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</si>
  <si>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</si>
  <si>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</si>
  <si>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</si>
  <si>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</si>
  <si>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</si>
  <si>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</si>
  <si>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</si>
  <si>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</si>
  <si>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</si>
  <si>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</si>
  <si>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</si>
  <si>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</si>
  <si>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</si>
  <si>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</si>
  <si>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</si>
  <si>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</si>
  <si>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</si>
  <si>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</si>
  <si>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</si>
  <si>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</si>
  <si>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</si>
  <si>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</si>
  <si>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</si>
  <si>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</si>
  <si>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</si>
  <si>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</si>
  <si>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</si>
  <si>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</si>
  <si>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</si>
  <si>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</si>
  <si>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</si>
  <si>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</si>
  <si>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</si>
  <si>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</si>
  <si>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</si>
  <si>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</si>
  <si>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</si>
  <si>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</si>
  <si>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</si>
  <si>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</si>
  <si>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</si>
  <si>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</si>
  <si>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</si>
  <si>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</si>
  <si>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</si>
  <si>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</si>
  <si>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</si>
  <si>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</si>
  <si>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</si>
  <si>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</si>
  <si>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</si>
  <si>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</si>
  <si>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</si>
  <si>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</si>
  <si>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</si>
  <si>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</si>
  <si>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</si>
  <si>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</si>
  <si>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</si>
  <si>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</si>
  <si>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</si>
  <si>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</si>
  <si>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</si>
  <si>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</si>
  <si>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</si>
  <si>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</si>
  <si>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</si>
  <si>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</si>
  <si>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</si>
  <si>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</si>
  <si>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</si>
  <si>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</si>
  <si>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</si>
  <si>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</si>
  <si>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</si>
  <si>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</si>
  <si>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</si>
  <si>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</si>
  <si>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</si>
  <si>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</si>
  <si>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</si>
  <si>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</si>
  <si>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</si>
  <si>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</si>
  <si>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</si>
  <si>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</si>
  <si>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</si>
  <si>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</si>
  <si>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</si>
  <si>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</si>
  <si>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</si>
  <si>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</si>
  <si>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</si>
  <si>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</si>
  <si>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</si>
  <si>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</si>
  <si>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</si>
  <si>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</si>
  <si>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</si>
  <si>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</si>
  <si>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</si>
  <si>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</si>
  <si>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</si>
  <si>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</si>
  <si>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</si>
  <si>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</si>
  <si>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</si>
  <si>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</si>
  <si>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</si>
  <si>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</si>
  <si>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</si>
  <si>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</si>
  <si>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</si>
  <si>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</si>
  <si>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</si>
  <si>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</si>
  <si>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</si>
  <si>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</si>
  <si>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</si>
  <si>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</si>
  <si>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</si>
  <si>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</si>
  <si>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</si>
  <si>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</si>
  <si>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</si>
  <si>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</si>
  <si>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</si>
  <si>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</si>
  <si>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</si>
  <si>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</si>
  <si>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</si>
  <si>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</si>
  <si>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</si>
  <si>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</si>
  <si>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</si>
  <si>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</si>
  <si>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</si>
  <si>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</si>
  <si>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</si>
  <si>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</si>
  <si>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</si>
  <si>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</si>
  <si>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</si>
  <si>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</si>
  <si>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</si>
  <si>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</si>
  <si>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</si>
  <si>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</si>
  <si>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</si>
  <si>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</si>
  <si>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</si>
  <si>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</si>
  <si>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</si>
  <si>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</si>
  <si>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</si>
  <si>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</si>
  <si>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</si>
  <si>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</si>
  <si>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</si>
  <si>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</si>
  <si>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</si>
  <si>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</si>
  <si>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</si>
  <si>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</si>
  <si>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</si>
  <si>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</si>
  <si>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</si>
  <si>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</si>
  <si>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</si>
  <si>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</si>
  <si>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</si>
  <si>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</si>
  <si>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</si>
  <si>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</si>
  <si>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</si>
  <si>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</si>
  <si>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</si>
  <si>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</si>
  <si>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</si>
  <si>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</si>
  <si>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</si>
  <si>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</si>
  <si>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</si>
  <si>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</si>
  <si>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</si>
  <si>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</si>
  <si>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</si>
  <si>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</si>
  <si>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</si>
  <si>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</si>
  <si>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</si>
  <si>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</si>
  <si>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</si>
  <si>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</si>
  <si>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</si>
  <si>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</si>
  <si>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</si>
  <si>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</si>
  <si>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</si>
  <si>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</si>
  <si>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</si>
  <si>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</si>
  <si>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</si>
  <si>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</si>
  <si>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</si>
  <si>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</si>
  <si>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</si>
  <si>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</si>
  <si>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</si>
  <si>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</si>
  <si>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</si>
  <si>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</si>
  <si>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</si>
  <si>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</si>
  <si>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</si>
  <si>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</si>
  <si>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</si>
  <si>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</si>
  <si>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</si>
  <si>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</si>
  <si>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</si>
  <si>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</si>
  <si>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</si>
  <si>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</si>
  <si>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</si>
  <si>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</si>
  <si>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</si>
  <si>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</si>
  <si>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</si>
  <si>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</si>
  <si>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</si>
  <si>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</si>
  <si>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</si>
  <si>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</si>
  <si>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</si>
  <si>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</si>
  <si>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</si>
  <si>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</si>
  <si>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</si>
  <si>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</si>
  <si>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</si>
  <si>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</si>
  <si>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</si>
  <si>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</si>
  <si>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</si>
  <si>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</si>
  <si>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</si>
  <si>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</si>
  <si>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</si>
  <si>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</si>
  <si>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</si>
  <si>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</si>
  <si>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</si>
  <si>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</si>
  <si>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</si>
  <si>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</si>
  <si>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</si>
  <si>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</si>
  <si>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</si>
  <si>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</si>
  <si>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</si>
  <si>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</si>
  <si>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</si>
  <si>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</si>
  <si>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</si>
  <si>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</si>
  <si>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</si>
  <si>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</si>
  <si>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</si>
  <si>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</si>
  <si>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</si>
  <si>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</si>
  <si>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</si>
  <si>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</si>
  <si>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</si>
  <si>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</si>
  <si>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</si>
  <si>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</si>
  <si>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</si>
  <si>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</si>
  <si>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</si>
  <si>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</si>
  <si>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</si>
  <si>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</si>
  <si>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</si>
  <si>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</si>
  <si>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</si>
  <si>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</si>
  <si>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</si>
  <si>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</si>
  <si>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</si>
  <si>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</si>
  <si>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</si>
  <si>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</si>
  <si>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</si>
  <si>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</si>
  <si>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</si>
  <si>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</si>
  <si>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</si>
  <si>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</si>
  <si>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</si>
  <si>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</si>
  <si>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</si>
  <si>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</si>
  <si>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</si>
  <si>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</si>
  <si>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</si>
  <si>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</si>
  <si>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</si>
  <si>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</si>
  <si>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</si>
  <si>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</si>
  <si>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</si>
  <si>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</si>
  <si>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</si>
  <si>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</si>
  <si>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</si>
  <si>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</si>
  <si>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</si>
  <si>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</si>
  <si>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</si>
  <si>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</si>
  <si>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</si>
  <si>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</si>
  <si>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</si>
  <si>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</si>
  <si>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</si>
  <si>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</si>
  <si>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</si>
  <si>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</si>
  <si>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</si>
  <si>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</si>
  <si>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</si>
  <si>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</si>
  <si>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</si>
  <si>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</si>
  <si>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</si>
  <si>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</si>
  <si>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</si>
  <si>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</si>
  <si>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</si>
  <si>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</si>
  <si>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</si>
  <si>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</si>
  <si>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</si>
  <si>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</si>
  <si>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</si>
  <si>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</si>
  <si>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</si>
  <si>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</si>
  <si>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</si>
  <si>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</si>
  <si>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</si>
  <si>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</si>
  <si>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</si>
  <si>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</si>
  <si>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</si>
  <si>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</si>
  <si>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</si>
  <si>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</si>
  <si>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</si>
  <si>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</si>
  <si>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</si>
  <si>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</si>
  <si>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</si>
  <si>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</si>
  <si>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</si>
  <si>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</si>
  <si>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</si>
  <si>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</si>
  <si>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</si>
  <si>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</si>
  <si>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</si>
  <si>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</si>
  <si>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</si>
  <si>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</si>
  <si>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</si>
  <si>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</si>
  <si>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</si>
  <si>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</si>
  <si>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</si>
  <si>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</si>
  <si>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</si>
  <si>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</si>
  <si>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</si>
  <si>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</si>
  <si>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</si>
  <si>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</si>
  <si>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</si>
  <si>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</si>
  <si>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</si>
  <si>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</si>
  <si>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</si>
  <si>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</si>
  <si>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</si>
  <si>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</si>
  <si>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</si>
  <si>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</si>
  <si>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</si>
  <si>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</si>
  <si>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</si>
  <si>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</si>
  <si>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</si>
  <si>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</si>
  <si>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</si>
  <si>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</si>
  <si>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</si>
  <si>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</si>
  <si>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</si>
  <si>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</si>
  <si>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</si>
  <si>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</si>
  <si>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</si>
  <si>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</si>
  <si>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</si>
  <si>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</si>
  <si>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</si>
  <si>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</si>
  <si>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</si>
  <si>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</si>
  <si>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</si>
  <si>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</si>
  <si>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</si>
  <si>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</si>
  <si>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</si>
  <si>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</si>
  <si>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</si>
  <si>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</si>
  <si>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</si>
  <si>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</si>
  <si>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</si>
  <si>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</si>
  <si>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</si>
  <si>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</si>
  <si>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</si>
  <si>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</si>
  <si>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</si>
  <si>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</si>
  <si>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</si>
  <si>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</si>
  <si>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</si>
  <si>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</si>
  <si>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</si>
  <si>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</si>
  <si>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</si>
  <si>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</si>
  <si>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</si>
  <si>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</si>
  <si>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</si>
  <si>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</si>
  <si>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</si>
  <si>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</si>
  <si>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</si>
  <si>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</si>
  <si>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</si>
  <si>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</si>
  <si>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</si>
  <si>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</si>
  <si>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</si>
  <si>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</si>
  <si>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</si>
  <si>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</si>
  <si>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</si>
  <si>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</si>
  <si>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</si>
  <si>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</si>
  <si>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</si>
  <si>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</si>
  <si>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</si>
  <si>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</si>
  <si>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</si>
  <si>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</si>
  <si>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</si>
  <si>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</si>
  <si>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</si>
  <si>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</si>
  <si>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</si>
  <si>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</si>
  <si>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</si>
  <si>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</si>
  <si>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</si>
  <si>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</si>
  <si>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</si>
  <si>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</si>
  <si>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</si>
  <si>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</si>
  <si>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</si>
  <si>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</si>
  <si>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</si>
  <si>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</si>
  <si>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</si>
  <si>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</si>
  <si>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</si>
  <si>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</si>
  <si>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</si>
  <si>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</si>
  <si>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</si>
  <si>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</si>
  <si>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</si>
  <si>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</si>
  <si>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</si>
  <si>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</si>
  <si>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</si>
  <si>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</si>
  <si>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</si>
  <si>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</si>
  <si>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</si>
  <si>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</si>
  <si>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</si>
  <si>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</si>
  <si>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</si>
  <si>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</si>
  <si>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</si>
  <si>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</si>
  <si>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</si>
  <si>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</si>
  <si>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</si>
  <si>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</si>
  <si>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</si>
  <si>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</si>
  <si>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</si>
  <si>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</si>
  <si>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</si>
  <si>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</si>
  <si>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</si>
  <si>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</si>
  <si>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</si>
  <si>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</si>
  <si>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</si>
  <si>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</si>
  <si>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</si>
  <si>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</si>
  <si>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</si>
  <si>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</si>
  <si>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</si>
  <si>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</si>
  <si>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</si>
  <si>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</si>
  <si>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</si>
  <si>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</si>
  <si>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</si>
  <si>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</si>
  <si>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</si>
  <si>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</si>
  <si>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</si>
  <si>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</si>
  <si>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</si>
  <si>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</si>
  <si>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</si>
  <si>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</si>
  <si>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</si>
  <si>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</si>
  <si>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</si>
  <si>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</si>
  <si>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</si>
  <si>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</si>
  <si>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</si>
  <si>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</si>
  <si>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</si>
  <si>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</si>
  <si>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</si>
  <si>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</si>
  <si>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</si>
  <si>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</si>
  <si>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</si>
  <si>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</si>
  <si>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</si>
  <si>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</si>
  <si>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</si>
  <si>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</si>
  <si>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</si>
  <si>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</si>
  <si>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</si>
  <si>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</si>
  <si>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</si>
  <si>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</si>
  <si>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</si>
  <si>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</si>
  <si>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</si>
  <si>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</si>
  <si>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</si>
  <si>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</si>
  <si>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</si>
  <si>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</si>
  <si>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</si>
  <si>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</si>
  <si>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</si>
  <si>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</si>
  <si>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</si>
  <si>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</si>
  <si>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</si>
  <si>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</si>
  <si>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</si>
  <si>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</si>
  <si>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</si>
  <si>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</si>
  <si>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</si>
  <si>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</si>
  <si>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</si>
  <si>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</si>
  <si>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</si>
  <si>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</si>
  <si>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</si>
  <si>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</si>
  <si>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</si>
  <si>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</si>
  <si>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</si>
  <si>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</si>
  <si>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</si>
  <si>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</si>
  <si>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</si>
  <si>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</si>
  <si>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</si>
  <si>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</si>
  <si>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</si>
  <si>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</si>
  <si>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</si>
  <si>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</si>
  <si>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</si>
  <si>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</si>
  <si>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</si>
  <si>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</si>
  <si>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</si>
  <si>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</si>
  <si>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</si>
  <si>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</si>
  <si>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</si>
  <si>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</si>
  <si>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</si>
  <si>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</si>
  <si>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</si>
  <si>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</si>
  <si>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</si>
  <si>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</si>
  <si>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</si>
  <si>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</si>
  <si>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</si>
  <si>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</si>
  <si>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</si>
  <si>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</si>
  <si>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</si>
  <si>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</si>
  <si>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</si>
  <si>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</si>
  <si>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</si>
  <si>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</si>
  <si>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</si>
  <si>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</si>
  <si>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</si>
  <si>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</si>
  <si>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</si>
  <si>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</si>
  <si>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</si>
  <si>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</si>
  <si>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</si>
  <si>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</si>
  <si>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</si>
  <si>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</si>
  <si>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</si>
  <si>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</si>
  <si>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</si>
  <si>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</si>
  <si>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</si>
  <si>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</si>
  <si>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</si>
  <si>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</si>
  <si>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</si>
  <si>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</si>
  <si>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</si>
  <si>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</si>
  <si>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</si>
  <si>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</si>
  <si>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</si>
  <si>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</si>
  <si>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</si>
  <si>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</si>
  <si>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</si>
  <si>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</si>
  <si>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</si>
  <si>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</si>
  <si>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</si>
  <si>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</si>
  <si>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</si>
  <si>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</si>
  <si>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</si>
  <si>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</si>
  <si>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</si>
  <si>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</si>
  <si>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</si>
  <si>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</si>
  <si>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</si>
  <si>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</si>
  <si>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</si>
  <si>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</si>
  <si>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</si>
  <si>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</si>
  <si>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</si>
  <si>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</si>
  <si>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</si>
  <si>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</si>
  <si>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</si>
  <si>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</si>
  <si>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</si>
  <si>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</si>
  <si>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</si>
  <si>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</si>
  <si>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</si>
  <si>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</si>
  <si>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</si>
  <si>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</si>
  <si>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</si>
  <si>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</si>
  <si>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</si>
  <si>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</si>
  <si>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</si>
  <si>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</si>
  <si>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</si>
  <si>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</si>
  <si>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</si>
  <si>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</si>
  <si>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</si>
  <si>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</si>
  <si>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</si>
  <si>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</si>
  <si>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</si>
  <si>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</si>
  <si>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</si>
  <si>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</si>
  <si>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</si>
  <si>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</si>
  <si>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</si>
  <si>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</si>
  <si>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</si>
  <si>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</si>
  <si>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</si>
  <si>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</si>
  <si>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</si>
  <si>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</si>
  <si>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</si>
  <si>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</si>
  <si>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</si>
  <si>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</si>
  <si>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</si>
  <si>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</si>
  <si>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</si>
  <si>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</si>
  <si>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</si>
  <si>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</si>
  <si>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</si>
  <si>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</si>
  <si>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</si>
  <si>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</si>
  <si>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</si>
  <si>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</si>
  <si>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</si>
  <si>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</si>
  <si>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</si>
  <si>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</si>
  <si>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</si>
  <si>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</si>
  <si>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</si>
  <si>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</si>
  <si>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</si>
  <si>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</si>
  <si>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</si>
  <si>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</si>
  <si>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</si>
  <si>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</si>
  <si>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</si>
  <si>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</si>
  <si>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</si>
  <si>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</si>
  <si>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</si>
  <si>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</si>
  <si>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</si>
  <si>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</si>
  <si>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</si>
  <si>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</si>
  <si>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</si>
  <si>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</si>
  <si>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</si>
  <si>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</si>
  <si>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</si>
  <si>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</si>
  <si>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</si>
  <si>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</si>
  <si>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</si>
  <si>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</si>
  <si>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</si>
  <si>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</si>
  <si>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</si>
  <si>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</si>
  <si>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</si>
  <si>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</si>
  <si>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</si>
  <si>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</si>
  <si>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</si>
  <si>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</si>
  <si>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</si>
  <si>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</si>
  <si>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</si>
  <si>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</si>
  <si>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</si>
  <si>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</si>
  <si>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</si>
  <si>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</si>
  <si>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</si>
  <si>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</si>
  <si>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</si>
  <si>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</si>
  <si>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</si>
  <si>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</si>
  <si>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</si>
  <si>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</si>
  <si>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</si>
  <si>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</si>
  <si>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</si>
  <si>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</si>
  <si>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</si>
  <si>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</si>
  <si>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</si>
  <si>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</si>
  <si>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</si>
  <si>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</si>
  <si>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</si>
  <si>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</si>
  <si>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</si>
  <si>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</si>
  <si>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</si>
  <si>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</si>
  <si>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</si>
  <si>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</si>
  <si>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</si>
  <si>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</si>
  <si>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</si>
  <si>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</si>
  <si>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</si>
  <si>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</si>
  <si>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</si>
  <si>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</si>
  <si>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</si>
  <si>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</si>
  <si>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</si>
  <si>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</si>
  <si>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</si>
  <si>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</si>
  <si>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</si>
  <si>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</si>
  <si>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</si>
  <si>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</si>
  <si>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</si>
  <si>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</si>
  <si>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</si>
  <si>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</si>
  <si>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</si>
  <si>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</si>
  <si>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</si>
  <si>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</si>
  <si>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</si>
  <si>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</si>
  <si>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</si>
  <si>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</si>
  <si>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</si>
  <si>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</si>
  <si>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</si>
  <si>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</si>
  <si>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</si>
  <si>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</si>
  <si>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</si>
  <si>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</si>
  <si>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</si>
  <si>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</si>
  <si>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</si>
  <si>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</si>
  <si>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</si>
  <si>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</si>
  <si>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</si>
  <si>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</si>
  <si>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</si>
  <si>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</si>
  <si>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</si>
  <si>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</si>
  <si>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</si>
  <si>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</si>
  <si>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</si>
  <si>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</si>
  <si>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</si>
  <si>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</si>
  <si>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</si>
  <si>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</si>
  <si>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</si>
  <si>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</si>
  <si>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</si>
  <si>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</si>
  <si>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</si>
  <si>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</si>
  <si>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</si>
  <si>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</si>
  <si>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</si>
  <si>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</si>
  <si>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</si>
  <si>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</si>
  <si>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</si>
  <si>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</si>
  <si>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</si>
  <si>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</si>
  <si>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</si>
  <si>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</si>
  <si>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</si>
  <si>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</si>
  <si>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</si>
  <si>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</si>
  <si>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</si>
  <si>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</si>
  <si>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</si>
  <si>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</si>
  <si>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</si>
  <si>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</si>
  <si>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</si>
  <si>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</si>
  <si>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</si>
  <si>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</si>
  <si>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</si>
  <si>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</si>
  <si>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</si>
  <si>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</si>
  <si>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</si>
  <si>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</si>
  <si>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</si>
  <si>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</si>
  <si>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</si>
  <si>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</si>
  <si>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</si>
  <si>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</si>
  <si>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</si>
  <si>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</si>
  <si>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</si>
  <si>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</si>
  <si>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</si>
  <si>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</si>
  <si>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</si>
  <si>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</si>
  <si>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</si>
  <si>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</si>
  <si>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</si>
  <si>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</si>
  <si>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</si>
  <si>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</si>
  <si>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</si>
  <si>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</si>
  <si>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</si>
  <si>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</si>
  <si>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</si>
  <si>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</si>
  <si>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</si>
  <si>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</si>
  <si>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</si>
  <si>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</si>
  <si>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</si>
  <si>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</si>
  <si>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</si>
  <si>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</si>
  <si>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</si>
  <si>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</si>
  <si>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</si>
  <si>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</si>
  <si>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</si>
  <si>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</si>
  <si>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</si>
  <si>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</si>
  <si>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</si>
  <si>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</si>
  <si>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</si>
  <si>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</si>
  <si>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</si>
  <si>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</si>
  <si>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</si>
  <si>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</si>
  <si>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</si>
  <si>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</si>
  <si>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</si>
  <si>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</si>
  <si>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</si>
  <si>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</si>
  <si>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</si>
  <si>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</si>
  <si>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</si>
  <si>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</si>
  <si>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</si>
  <si>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</si>
  <si>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</si>
  <si>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</si>
  <si>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</si>
  <si>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</si>
  <si>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</si>
  <si>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</si>
  <si>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</si>
  <si>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</si>
  <si>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</si>
  <si>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</si>
  <si>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</si>
  <si>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</si>
  <si>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</si>
  <si>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</si>
  <si>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</si>
  <si>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</si>
  <si>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</si>
  <si>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</si>
  <si>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</si>
  <si>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</si>
  <si>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</si>
  <si>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</si>
  <si>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</si>
  <si>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</si>
  <si>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</si>
  <si>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</si>
  <si>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</si>
  <si>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</si>
  <si>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</si>
  <si>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</si>
  <si>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</si>
  <si>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</si>
  <si>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</si>
  <si>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</si>
  <si>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</si>
  <si>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</si>
  <si>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</si>
  <si>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</si>
  <si>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</si>
  <si>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</si>
  <si>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</si>
  <si>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</si>
  <si>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</si>
  <si>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</si>
  <si>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</si>
  <si>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</si>
  <si>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</si>
  <si>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</si>
  <si>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</si>
  <si>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</si>
  <si>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</si>
  <si>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</si>
  <si>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</si>
  <si>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</si>
  <si>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</si>
  <si>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</si>
  <si>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</si>
  <si>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</si>
  <si>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</si>
  <si>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</si>
  <si>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</si>
  <si>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</si>
  <si>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</si>
  <si>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</si>
  <si>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</si>
  <si>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</si>
  <si>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</si>
  <si>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</si>
  <si>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</si>
  <si>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</si>
  <si>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</si>
  <si>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</si>
  <si>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</si>
  <si>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</si>
  <si>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</si>
  <si>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</si>
  <si>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</si>
  <si>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</si>
  <si>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</si>
  <si>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</si>
  <si>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</si>
  <si>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</si>
  <si>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</si>
  <si>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</si>
  <si>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</si>
  <si>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</si>
  <si>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</si>
  <si>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</si>
  <si>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</si>
  <si>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</si>
  <si>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</si>
  <si>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</si>
  <si>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</si>
  <si>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</si>
  <si>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</si>
  <si>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</si>
  <si>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</si>
  <si>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</si>
  <si>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</si>
  <si>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</si>
  <si>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</si>
  <si>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</si>
  <si>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</si>
  <si>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</si>
  <si>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</si>
  <si>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</si>
  <si>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</si>
  <si>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</si>
  <si>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</si>
  <si>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</si>
  <si>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</si>
  <si>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</si>
  <si>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</si>
  <si>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</si>
  <si>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</si>
  <si>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</si>
  <si>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</si>
  <si>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</si>
  <si>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</si>
  <si>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</si>
  <si>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</si>
  <si>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</si>
  <si>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</si>
  <si>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</si>
  <si>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</si>
  <si>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</si>
  <si>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</si>
  <si>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</si>
  <si>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</si>
  <si>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</si>
  <si>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</si>
  <si>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</si>
  <si>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</si>
  <si>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</si>
  <si>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</si>
  <si>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</si>
  <si>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</si>
  <si>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</si>
  <si>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</si>
  <si>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</si>
  <si>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</si>
  <si>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</si>
  <si>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</si>
  <si>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</si>
  <si>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</si>
  <si>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</si>
  <si>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</si>
  <si>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</si>
  <si>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</si>
  <si>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</si>
  <si>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</si>
  <si>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</si>
  <si>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</si>
  <si>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</si>
  <si>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</si>
  <si>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</si>
  <si>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</si>
  <si>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</si>
  <si>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</si>
  <si>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</si>
  <si>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</si>
  <si>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</si>
  <si>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</si>
  <si>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</si>
  <si>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</si>
  <si>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</si>
  <si>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</si>
  <si>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</si>
  <si>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</si>
  <si>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</si>
  <si>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</si>
  <si>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</si>
  <si>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</si>
  <si>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</si>
  <si>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</si>
  <si>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</si>
  <si>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</si>
  <si>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</si>
  <si>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</si>
  <si>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</si>
  <si>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</si>
  <si>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</si>
  <si>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</si>
  <si>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</si>
  <si>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</si>
  <si>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</si>
  <si>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</si>
  <si>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</si>
  <si>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</si>
  <si>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</si>
  <si>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</si>
  <si>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</si>
  <si>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</si>
  <si>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</si>
  <si>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</si>
  <si>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</si>
  <si>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</si>
  <si>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</si>
  <si>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</si>
  <si>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</si>
  <si>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</si>
  <si>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</si>
  <si>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</si>
  <si>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</si>
  <si>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</si>
  <si>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</si>
  <si>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</si>
  <si>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</si>
  <si>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</si>
  <si>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</si>
  <si>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</si>
  <si>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</si>
  <si>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</si>
  <si>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</si>
  <si>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</si>
  <si>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</si>
  <si>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</si>
  <si>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</si>
  <si>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</si>
  <si>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</si>
  <si>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</si>
  <si>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</si>
  <si>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</si>
  <si>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</si>
  <si>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</si>
  <si>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</si>
  <si>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</si>
  <si>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</si>
  <si>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</si>
  <si>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</si>
  <si>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</si>
  <si>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</si>
  <si>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</si>
  <si>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</si>
  <si>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</si>
  <si>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</si>
  <si>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</si>
  <si>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</si>
  <si>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</si>
  <si>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</si>
  <si>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</si>
  <si>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</si>
  <si>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</si>
  <si>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</si>
  <si>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</si>
  <si>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</si>
  <si>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</si>
  <si>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</si>
  <si>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</si>
  <si>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</si>
  <si>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</si>
  <si>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</si>
  <si>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</si>
  <si>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</si>
  <si>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</si>
  <si>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</si>
  <si>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</si>
  <si>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</si>
  <si>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</si>
  <si>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</si>
  <si>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</si>
  <si>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</si>
  <si>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</si>
  <si>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</si>
  <si>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</si>
  <si>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</si>
  <si>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</si>
  <si>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</si>
  <si>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</si>
  <si>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</si>
  <si>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</si>
  <si>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</si>
  <si>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</si>
  <si>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</si>
  <si>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</si>
  <si>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</si>
  <si>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</si>
  <si>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</si>
  <si>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</si>
  <si>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</si>
  <si>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</si>
  <si>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</si>
  <si>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</si>
  <si>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</si>
  <si>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</si>
  <si>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</si>
  <si>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</si>
  <si>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</si>
  <si>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</si>
  <si>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</si>
  <si>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</si>
  <si>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</si>
  <si>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</si>
  <si>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</si>
  <si>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</si>
  <si>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</si>
  <si>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</si>
  <si>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</si>
  <si>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</si>
  <si>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</si>
  <si>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</si>
  <si>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</si>
  <si>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</si>
  <si>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</si>
  <si>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</si>
  <si>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</si>
  <si>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</si>
  <si>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</si>
  <si>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</si>
  <si>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</si>
  <si>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</si>
  <si>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</si>
  <si>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</si>
  <si>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</si>
  <si>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</si>
  <si>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</si>
  <si>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</si>
  <si>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</si>
  <si>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</si>
  <si>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</si>
  <si>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</si>
  <si>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</si>
  <si>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</si>
  <si>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</si>
  <si>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</si>
  <si>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</si>
  <si>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</si>
  <si>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</si>
  <si>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</si>
  <si>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</si>
  <si>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</si>
  <si>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</si>
  <si>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</si>
  <si>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</si>
  <si>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</si>
  <si>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</si>
  <si>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</si>
  <si>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</si>
  <si>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</si>
  <si>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</si>
  <si>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</si>
  <si>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</si>
  <si>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</si>
  <si>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</si>
  <si>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</si>
  <si>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</si>
  <si>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</si>
  <si>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</si>
  <si>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</si>
  <si>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</si>
  <si>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</si>
  <si>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</si>
  <si>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</si>
  <si>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</si>
  <si>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</si>
  <si>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</si>
  <si>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</si>
  <si>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</si>
  <si>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</si>
  <si>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</si>
  <si>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</si>
  <si>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</si>
  <si>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</si>
  <si>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</si>
  <si>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</si>
  <si>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</si>
  <si>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</si>
  <si>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</si>
  <si>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</si>
  <si>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</si>
  <si>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</si>
  <si>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</si>
  <si>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</si>
  <si>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</si>
  <si>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</si>
  <si>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</si>
  <si>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</si>
  <si>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</si>
  <si>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</si>
  <si>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</si>
  <si>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</si>
  <si>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</si>
  <si>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</si>
  <si>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</si>
  <si>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</si>
  <si>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</si>
  <si>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</si>
  <si>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</si>
  <si>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</si>
  <si>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</si>
  <si>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</si>
  <si>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</si>
  <si>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</si>
  <si>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</si>
  <si>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</si>
  <si>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</si>
  <si>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</si>
  <si>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</si>
  <si>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</si>
  <si>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</si>
  <si>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</si>
  <si>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</si>
  <si>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</si>
  <si>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</si>
  <si>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</si>
  <si>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</si>
  <si>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</si>
  <si>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</si>
  <si>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</si>
  <si>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</si>
  <si>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</si>
  <si>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</si>
  <si>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</si>
  <si>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</si>
  <si>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</si>
  <si>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</si>
  <si>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</si>
  <si>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</si>
  <si>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</si>
  <si>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</si>
  <si>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</si>
  <si>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</si>
  <si>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</si>
  <si>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</si>
  <si>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</si>
  <si>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</si>
  <si>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</si>
  <si>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</si>
  <si>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</si>
  <si>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</si>
  <si>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</si>
  <si>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</si>
  <si>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</si>
  <si>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</si>
  <si>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</si>
  <si>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</si>
  <si>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</si>
  <si>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</si>
  <si>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</si>
  <si>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</si>
  <si>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</si>
  <si>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</si>
  <si>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</si>
  <si>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</si>
  <si>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</si>
  <si>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</si>
  <si>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</si>
  <si>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</si>
  <si>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</si>
  <si>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</si>
  <si>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</si>
  <si>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</si>
  <si>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</si>
  <si>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</si>
  <si>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</si>
  <si>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</si>
  <si>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</si>
  <si>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</si>
  <si>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</si>
  <si>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</si>
  <si>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</si>
  <si>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</si>
  <si>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</si>
  <si>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</si>
  <si>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</si>
  <si>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</si>
  <si>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</si>
  <si>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</si>
  <si>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</si>
  <si>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</si>
  <si>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</si>
  <si>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</si>
  <si>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</si>
  <si>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</si>
  <si>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</si>
  <si>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</si>
  <si>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</si>
  <si>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</si>
  <si>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</si>
  <si>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</si>
  <si>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</si>
  <si>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</si>
  <si>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</si>
  <si>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</si>
  <si>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</si>
  <si>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</si>
  <si>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</si>
  <si>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</si>
  <si>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</si>
  <si>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</si>
  <si>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</si>
  <si>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</si>
  <si>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</si>
  <si>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</si>
  <si>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</si>
  <si>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</si>
  <si>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</si>
  <si>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</si>
  <si>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</si>
  <si>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</si>
  <si>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</si>
  <si>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</si>
  <si>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</si>
  <si>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</si>
  <si>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</si>
  <si>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</si>
  <si>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</si>
  <si>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</si>
  <si>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</si>
  <si>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</si>
  <si>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</si>
  <si>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</si>
  <si>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</si>
  <si>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</si>
  <si>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</si>
  <si>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</si>
  <si>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</si>
  <si>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</si>
  <si>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</si>
  <si>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</si>
  <si>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</si>
  <si>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</si>
  <si>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</si>
  <si>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</si>
  <si>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</si>
  <si>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</si>
  <si>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</si>
  <si>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</si>
  <si>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</si>
  <si>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</si>
  <si>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</si>
  <si>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</si>
  <si>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</si>
  <si>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</si>
  <si>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</si>
  <si>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</si>
  <si>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</si>
  <si>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</si>
  <si>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</si>
  <si>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</si>
  <si>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</si>
  <si>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</si>
  <si>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</si>
  <si>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</si>
  <si>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</si>
  <si>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</si>
  <si>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</si>
  <si>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</si>
  <si>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</si>
  <si>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</si>
  <si>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</si>
  <si>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</si>
  <si>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</si>
  <si>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</si>
  <si>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</si>
  <si>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</si>
  <si>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</si>
  <si>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</si>
  <si>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</si>
  <si>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</si>
  <si>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</si>
  <si>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</si>
  <si>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</si>
  <si>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</si>
  <si>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</si>
  <si>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</si>
  <si>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</si>
  <si>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</si>
  <si>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</si>
  <si>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</si>
  <si>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</si>
  <si>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</si>
  <si>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</si>
  <si>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</si>
  <si>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</si>
  <si>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</si>
  <si>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</si>
  <si>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</si>
  <si>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</si>
  <si>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</si>
  <si>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</si>
  <si>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</si>
  <si>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</si>
  <si>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</si>
  <si>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</si>
  <si>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</si>
  <si>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</si>
  <si>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</si>
  <si>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</si>
  <si>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</si>
  <si>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</si>
  <si>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</si>
  <si>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</si>
  <si>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</si>
  <si>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</si>
  <si>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</si>
  <si>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</si>
  <si>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</si>
  <si>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</si>
  <si>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</si>
  <si>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</si>
  <si>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</si>
  <si>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</si>
  <si>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</si>
  <si>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</si>
  <si>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</si>
  <si>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</si>
  <si>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</si>
  <si>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</si>
  <si>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</si>
  <si>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</si>
  <si>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</si>
  <si>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</si>
  <si>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</si>
  <si>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</si>
  <si>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</si>
  <si>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</si>
  <si>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</si>
  <si>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</si>
  <si>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</si>
  <si>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</si>
  <si>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</si>
  <si>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</si>
  <si>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</si>
  <si>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</si>
  <si>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</si>
  <si>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</si>
  <si>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</si>
  <si>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</si>
  <si>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</si>
  <si>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</si>
  <si>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</si>
  <si>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</si>
  <si>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</si>
  <si>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</si>
  <si>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</si>
  <si>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</si>
  <si>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</si>
  <si>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</si>
  <si>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</si>
  <si>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</si>
  <si>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</si>
  <si>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</si>
  <si>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</si>
  <si>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</si>
  <si>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</si>
  <si>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</si>
  <si>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</si>
  <si>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</si>
  <si>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</si>
  <si>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</si>
  <si>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</si>
  <si>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</si>
  <si>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</si>
  <si>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</si>
  <si>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</si>
  <si>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</si>
  <si>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</si>
  <si>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</si>
  <si>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</si>
  <si>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</si>
  <si>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</si>
  <si>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</si>
  <si>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</si>
  <si>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</si>
  <si>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</si>
  <si>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</si>
  <si>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</si>
  <si>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</si>
  <si>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</si>
  <si>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</si>
  <si>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</si>
  <si>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</si>
  <si>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</si>
  <si>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</si>
  <si>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</si>
  <si>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</si>
  <si>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</si>
  <si>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</si>
  <si>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</si>
  <si>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</si>
  <si>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</si>
  <si>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</si>
  <si>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</si>
  <si>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</si>
  <si>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</si>
  <si>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</si>
  <si>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</si>
  <si>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</si>
  <si>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</si>
  <si>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</si>
  <si>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</si>
  <si>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</si>
  <si>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</si>
  <si>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</si>
  <si>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</si>
  <si>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</si>
  <si>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</si>
  <si>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</si>
  <si>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</si>
  <si>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</si>
  <si>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</si>
  <si>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</si>
  <si>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</si>
  <si>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</si>
  <si>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</si>
  <si>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</si>
  <si>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</si>
  <si>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</si>
  <si>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</si>
  <si>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</si>
  <si>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</si>
  <si>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</si>
  <si>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</si>
  <si>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</si>
  <si>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</si>
  <si>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</si>
  <si>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</si>
  <si>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</si>
  <si>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</si>
  <si>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</si>
  <si>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</si>
  <si>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</si>
  <si>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</si>
  <si>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</si>
  <si>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</si>
  <si>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</si>
  <si>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</si>
  <si>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</si>
  <si>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</si>
  <si>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</si>
  <si>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</si>
  <si>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</si>
  <si>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</si>
  <si>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</si>
  <si>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</si>
  <si>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</si>
  <si>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</si>
  <si>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</si>
  <si>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</si>
  <si>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</si>
  <si>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</si>
  <si>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</si>
  <si>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</si>
  <si>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</si>
  <si>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</si>
  <si>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</si>
  <si>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</si>
  <si>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</si>
  <si>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</si>
  <si>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</si>
  <si>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</si>
  <si>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</si>
  <si>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</si>
  <si>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</si>
  <si>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</si>
  <si>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</si>
  <si>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</si>
  <si>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</si>
  <si>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</si>
  <si>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</si>
  <si>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</si>
  <si>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</si>
  <si>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</si>
  <si>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</si>
  <si>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</si>
  <si>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</si>
  <si>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</si>
  <si>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</si>
  <si>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</si>
  <si>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</si>
  <si>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</si>
  <si>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</si>
  <si>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</si>
  <si>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</si>
  <si>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</si>
  <si>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</si>
  <si>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</si>
  <si>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</si>
  <si>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</si>
  <si>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</si>
  <si>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</si>
  <si>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</si>
  <si>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</si>
  <si>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</si>
  <si>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</si>
  <si>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</si>
  <si>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</si>
  <si>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</si>
  <si>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</si>
  <si>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</si>
  <si>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</si>
  <si>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</si>
  <si>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</si>
  <si>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</si>
  <si>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</si>
  <si>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</si>
  <si>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</si>
  <si>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</si>
  <si>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</si>
  <si>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</si>
  <si>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</si>
  <si>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</si>
  <si>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</si>
  <si>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</si>
  <si>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</si>
  <si>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</si>
  <si>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</si>
  <si>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</si>
  <si>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</si>
  <si>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</si>
  <si>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</si>
  <si>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</si>
  <si>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</si>
  <si>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</si>
  <si>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</si>
  <si>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</si>
  <si>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</si>
  <si>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</si>
  <si>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</si>
  <si>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</si>
  <si>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</si>
  <si>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</si>
  <si>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</si>
  <si>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</si>
  <si>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</si>
  <si>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</si>
  <si>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</si>
  <si>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</si>
  <si>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</si>
  <si>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</si>
  <si>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</si>
  <si>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</si>
  <si>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</si>
  <si>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</si>
  <si>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</si>
  <si>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</si>
  <si>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</si>
  <si>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</si>
  <si>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</si>
  <si>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</si>
  <si>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</si>
  <si>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</si>
  <si>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</si>
  <si>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</si>
  <si>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</si>
  <si>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</si>
  <si>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</si>
  <si>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</si>
  <si>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</si>
  <si>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</si>
  <si>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</si>
  <si>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</si>
  <si>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</si>
  <si>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</si>
  <si>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</si>
  <si>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</si>
  <si>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</si>
  <si>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</si>
  <si>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</si>
  <si>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</si>
  <si>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</si>
  <si>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</si>
  <si>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</si>
  <si>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</si>
  <si>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</si>
  <si>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</si>
  <si>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</si>
  <si>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</si>
  <si>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</si>
  <si>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</si>
  <si>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</si>
  <si>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</si>
  <si>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</si>
  <si>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</si>
  <si>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</si>
  <si>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</si>
  <si>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</si>
  <si>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</si>
  <si>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</si>
  <si>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</si>
  <si>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</si>
  <si>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</si>
  <si>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</si>
  <si>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</si>
  <si>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</si>
  <si>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</si>
  <si>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</si>
  <si>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</si>
  <si>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</si>
  <si>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</si>
  <si>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</si>
  <si>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</si>
  <si>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</si>
  <si>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</si>
  <si>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</si>
  <si>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</si>
  <si>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</si>
  <si>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</si>
  <si>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</si>
  <si>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</si>
  <si>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</si>
  <si>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</si>
  <si>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</si>
  <si>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</si>
  <si>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</si>
  <si>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</si>
  <si>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</si>
  <si>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</si>
  <si>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</si>
  <si>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</si>
  <si>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</si>
  <si>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</si>
  <si>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</si>
  <si>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</si>
  <si>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</si>
  <si>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</si>
  <si>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</si>
  <si>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</si>
  <si>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</si>
  <si>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</si>
  <si>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</si>
  <si>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</si>
  <si>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</si>
  <si>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</si>
  <si>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</si>
  <si>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</si>
  <si>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</si>
  <si>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</si>
  <si>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</si>
  <si>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</si>
  <si>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</si>
  <si>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</si>
  <si>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</si>
  <si>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</si>
  <si>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</si>
  <si>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</si>
  <si>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</si>
  <si>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</si>
  <si>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</si>
  <si>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</si>
  <si>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</si>
  <si>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</si>
  <si>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</si>
  <si>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</si>
  <si>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</si>
  <si>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</si>
  <si>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</si>
  <si>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</si>
  <si>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</si>
  <si>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</si>
  <si>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</si>
  <si>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</si>
  <si>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</si>
  <si>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</si>
  <si>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</si>
  <si>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</si>
  <si>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</si>
  <si>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</si>
  <si>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</si>
  <si>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</si>
  <si>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</si>
  <si>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</si>
  <si>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</si>
  <si>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</si>
  <si>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</si>
  <si>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</si>
  <si>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</si>
  <si>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</si>
  <si>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</si>
  <si>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</si>
  <si>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</si>
  <si>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</si>
  <si>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</si>
  <si>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</si>
  <si>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</si>
  <si>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</si>
  <si>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</si>
  <si>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</si>
  <si>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</si>
  <si>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</si>
  <si>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</si>
  <si>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</si>
  <si>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</si>
  <si>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</si>
  <si>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</si>
  <si>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</si>
  <si>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</si>
  <si>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</si>
  <si>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</si>
  <si>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</si>
  <si>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</si>
  <si>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</si>
  <si>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</si>
  <si>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</si>
  <si>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</si>
  <si>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</si>
  <si>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</si>
  <si>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</si>
  <si>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</si>
  <si>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</si>
  <si>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</si>
  <si>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</si>
  <si>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</si>
  <si>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</si>
  <si>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</si>
  <si>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</si>
  <si>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</si>
  <si>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</si>
  <si>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</si>
  <si>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</si>
  <si>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</si>
  <si>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</si>
  <si>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</si>
  <si>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</si>
  <si>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</si>
  <si>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</si>
  <si>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</si>
  <si>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</si>
  <si>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</si>
  <si>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</si>
  <si>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</si>
  <si>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</si>
  <si>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</si>
  <si>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</si>
  <si>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</si>
  <si>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</si>
  <si>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</si>
  <si>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</si>
  <si>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</si>
  <si>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</si>
  <si>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</si>
  <si>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</si>
  <si>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</si>
  <si>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</si>
  <si>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</si>
  <si>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</si>
  <si>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</si>
  <si>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</si>
  <si>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</si>
  <si>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</si>
  <si>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</si>
  <si>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</si>
  <si>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</si>
  <si>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</si>
  <si>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</si>
  <si>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</si>
  <si>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</si>
  <si>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</si>
  <si>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</si>
  <si>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</si>
  <si>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</si>
  <si>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</si>
  <si>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</si>
  <si>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</si>
  <si>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</si>
  <si>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</si>
  <si>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</si>
  <si>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</si>
  <si>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</si>
  <si>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</si>
  <si>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</si>
  <si>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</si>
  <si>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</si>
  <si>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</si>
  <si>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</si>
  <si>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</si>
  <si>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</si>
  <si>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</si>
  <si>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</si>
  <si>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</si>
  <si>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</si>
  <si>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</si>
  <si>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</si>
  <si>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</si>
  <si>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</si>
  <si>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</si>
  <si>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</si>
  <si>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</si>
  <si>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</si>
  <si>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</si>
  <si>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</si>
  <si>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</si>
  <si>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</si>
  <si>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</si>
  <si>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</si>
  <si>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</si>
  <si>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</si>
  <si>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</si>
  <si>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</si>
  <si>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</si>
  <si>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</si>
  <si>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</si>
  <si>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</si>
  <si>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</si>
  <si>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</si>
  <si>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</si>
  <si>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</si>
  <si>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</si>
  <si>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</si>
  <si>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</si>
  <si>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</si>
  <si>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</si>
  <si>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</si>
  <si>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</si>
  <si>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</si>
  <si>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</si>
  <si>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</si>
  <si>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</si>
  <si>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</si>
  <si>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</si>
  <si>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</si>
  <si>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</si>
  <si>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</si>
  <si>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</si>
  <si>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</si>
  <si>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</si>
  <si>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</si>
  <si>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</si>
  <si>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</si>
  <si>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</si>
  <si>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</si>
  <si>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</si>
  <si>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</si>
  <si>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</si>
  <si>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</si>
  <si>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</si>
  <si>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</si>
  <si>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</si>
  <si>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</si>
  <si>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</si>
  <si>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</si>
  <si>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</si>
  <si>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</si>
  <si>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</si>
  <si>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</si>
  <si>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</si>
  <si>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</si>
  <si>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</si>
  <si>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</si>
  <si>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</si>
  <si>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</si>
  <si>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</si>
  <si>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</si>
  <si>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</si>
  <si>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</si>
  <si>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</si>
  <si>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</si>
  <si>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</si>
  <si>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</si>
  <si>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</si>
  <si>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</si>
  <si>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</si>
  <si>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</si>
  <si>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</si>
  <si>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</si>
  <si>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</si>
  <si>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</si>
  <si>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</si>
  <si>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</si>
  <si>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</si>
  <si>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</si>
  <si>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</si>
  <si>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</si>
  <si>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</si>
  <si>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</si>
  <si>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</si>
  <si>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</si>
  <si>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</si>
  <si>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</si>
  <si>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</si>
  <si>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</si>
  <si>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</si>
  <si>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</si>
  <si>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</si>
  <si>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</si>
  <si>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</si>
  <si>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</si>
  <si>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</si>
  <si>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</si>
  <si>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</si>
  <si>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</si>
  <si>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</si>
  <si>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</si>
  <si>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</si>
  <si>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</si>
  <si>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</si>
  <si>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</si>
  <si>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</si>
  <si>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</si>
  <si>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</si>
  <si>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</si>
  <si>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</si>
  <si>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</si>
  <si>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</si>
  <si>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</si>
  <si>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</si>
  <si>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</si>
  <si>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</si>
  <si>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</si>
  <si>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</si>
  <si>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</si>
  <si>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</si>
  <si>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</si>
  <si>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</si>
  <si>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</si>
  <si>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</si>
  <si>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</si>
  <si>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</si>
  <si>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</si>
  <si>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</si>
  <si>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</si>
  <si>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</si>
  <si>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</si>
  <si>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</si>
  <si>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</si>
  <si>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</si>
  <si>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</si>
  <si>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</si>
  <si>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</si>
  <si>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</si>
  <si>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</si>
  <si>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</si>
  <si>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</si>
  <si>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</si>
  <si>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</si>
  <si>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</si>
  <si>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</si>
  <si>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</si>
  <si>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</si>
  <si>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</si>
  <si>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</si>
  <si>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</si>
  <si>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</si>
  <si>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</si>
  <si>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</si>
  <si>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</si>
  <si>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</si>
  <si>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</si>
  <si>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</si>
  <si>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</si>
  <si>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</si>
  <si>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</si>
  <si>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</si>
  <si>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</si>
  <si>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</si>
  <si>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</si>
  <si>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</si>
  <si>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</si>
  <si>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</si>
  <si>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</si>
  <si>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</si>
  <si>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</si>
  <si>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</si>
  <si>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</si>
  <si>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</si>
  <si>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</si>
  <si>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</si>
  <si>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</si>
  <si>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</si>
  <si>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</si>
  <si>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</si>
  <si>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</si>
  <si>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</si>
  <si>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</si>
  <si>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</si>
  <si>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</si>
  <si>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</si>
  <si>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</si>
  <si>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</si>
  <si>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</si>
  <si>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</si>
  <si>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</si>
  <si>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</si>
  <si>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</si>
  <si>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</si>
  <si>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</si>
  <si>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</si>
  <si>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</si>
  <si>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</si>
  <si>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</si>
  <si>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</si>
  <si>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</si>
  <si>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</si>
  <si>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</si>
  <si>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</si>
  <si>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</si>
  <si>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</si>
  <si>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</si>
  <si>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</si>
  <si>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</si>
  <si>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</si>
  <si>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</si>
  <si>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</si>
  <si>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</si>
  <si>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</si>
  <si>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</si>
  <si>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</si>
  <si>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</si>
  <si>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</si>
  <si>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</si>
  <si>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</si>
  <si>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</si>
  <si>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</si>
  <si>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</si>
  <si>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</si>
  <si>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</si>
  <si>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</si>
  <si>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</si>
  <si>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</si>
  <si>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</si>
  <si>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</si>
  <si>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</si>
  <si>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</si>
  <si>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</si>
  <si>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</si>
  <si>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</si>
  <si>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</si>
  <si>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</si>
  <si>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</si>
  <si>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</si>
  <si>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</si>
  <si>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</si>
  <si>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</si>
  <si>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</si>
  <si>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</si>
  <si>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</si>
  <si>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</si>
  <si>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</si>
  <si>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</si>
  <si>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</si>
  <si>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</si>
  <si>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</si>
  <si>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</si>
  <si>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</si>
  <si>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</si>
  <si>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</si>
  <si>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</si>
  <si>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</si>
  <si>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</si>
  <si>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</si>
  <si>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</si>
  <si>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</si>
  <si>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</si>
  <si>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</si>
  <si>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</si>
  <si>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</si>
  <si>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</si>
  <si>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</si>
  <si>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</si>
  <si>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</si>
  <si>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</si>
  <si>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</si>
  <si>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</si>
  <si>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</si>
  <si>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</si>
  <si>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</si>
  <si>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</si>
  <si>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</si>
  <si>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</si>
  <si>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</si>
  <si>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</si>
  <si>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</si>
  <si>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</si>
  <si>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</si>
  <si>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</si>
  <si>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</si>
  <si>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</si>
  <si>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</si>
  <si>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</si>
  <si>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</si>
  <si>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</si>
  <si>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</si>
  <si>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</si>
  <si>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</si>
  <si>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</si>
  <si>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</si>
  <si>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</si>
  <si>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</si>
  <si>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</si>
  <si>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</si>
  <si>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</si>
  <si>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</si>
  <si>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</si>
  <si>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</si>
  <si>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</si>
  <si>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</si>
  <si>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</si>
  <si>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</si>
  <si>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</si>
  <si>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</si>
  <si>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</si>
  <si>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</si>
  <si>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</si>
  <si>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</si>
  <si>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</si>
  <si>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</si>
  <si>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</si>
  <si>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</si>
  <si>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</si>
  <si>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</si>
  <si>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</si>
  <si>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</si>
  <si>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</si>
  <si>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</si>
  <si>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</si>
  <si>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</si>
  <si>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</si>
  <si>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</si>
  <si>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</si>
  <si>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</si>
  <si>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</si>
  <si>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</si>
  <si>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</si>
  <si>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</si>
  <si>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</si>
  <si>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</si>
  <si>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</si>
  <si>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</si>
  <si>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</si>
  <si>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</si>
  <si>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</si>
  <si>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</si>
  <si>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</si>
  <si>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</si>
  <si>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</si>
  <si>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</si>
  <si>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</si>
  <si>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</si>
  <si>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</si>
  <si>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</si>
  <si>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</si>
  <si>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</si>
  <si>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</si>
  <si>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</si>
  <si>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</si>
  <si>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</si>
  <si>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</si>
  <si>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</si>
  <si>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</si>
  <si>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</si>
  <si>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</si>
  <si>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</si>
  <si>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</si>
  <si>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</si>
  <si>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</si>
  <si>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</si>
  <si>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</si>
  <si>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</si>
  <si>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</si>
  <si>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</si>
  <si>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</si>
  <si>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</si>
  <si>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</si>
  <si>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</si>
  <si>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</si>
  <si>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</si>
  <si>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</si>
  <si>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</si>
  <si>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</si>
  <si>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</si>
  <si>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</si>
  <si>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</si>
  <si>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</si>
  <si>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</si>
  <si>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</si>
  <si>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</si>
  <si>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</si>
  <si>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</si>
  <si>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</si>
  <si>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</si>
  <si>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</si>
  <si>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</si>
  <si>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</si>
  <si>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</si>
  <si>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</si>
  <si>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</si>
  <si>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</si>
  <si>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</si>
  <si>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</si>
  <si>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</si>
  <si>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</si>
  <si>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</si>
  <si>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</si>
  <si>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</si>
  <si>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</si>
  <si>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</si>
  <si>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</si>
  <si>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</si>
  <si>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</si>
  <si>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</si>
  <si>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</si>
  <si>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</si>
  <si>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</si>
  <si>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</si>
  <si>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</si>
  <si>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</si>
  <si>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</si>
  <si>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</si>
  <si>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</si>
  <si>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</si>
  <si>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</si>
  <si>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</si>
  <si>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</si>
  <si>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</si>
  <si>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</si>
  <si>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</si>
  <si>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</si>
  <si>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</si>
  <si>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</si>
  <si>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</si>
  <si>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</si>
  <si>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</si>
  <si>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</si>
  <si>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</si>
  <si>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</si>
  <si>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</si>
  <si>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</si>
  <si>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</si>
  <si>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</si>
  <si>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</si>
  <si>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</si>
  <si>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</si>
  <si>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</si>
  <si>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</si>
  <si>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</si>
  <si>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</si>
  <si>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</si>
  <si>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</si>
  <si>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</si>
  <si>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</si>
  <si>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</si>
  <si>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</si>
  <si>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</si>
  <si>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</si>
  <si>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</si>
  <si>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</si>
  <si>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</si>
  <si>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</si>
  <si>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</si>
  <si>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</si>
  <si>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</si>
  <si>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</si>
  <si>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</si>
  <si>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</si>
  <si>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</si>
  <si>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</si>
  <si>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</si>
  <si>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</si>
  <si>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</si>
  <si>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</si>
  <si>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</si>
  <si>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</si>
  <si>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</si>
  <si>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</si>
  <si>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</si>
  <si>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</si>
  <si>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</si>
  <si>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</si>
  <si>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</si>
  <si>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</si>
  <si>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</si>
  <si>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</si>
  <si>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</si>
  <si>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</si>
  <si>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</si>
  <si>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</si>
  <si>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</si>
  <si>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</si>
  <si>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</si>
  <si>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</si>
  <si>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</si>
  <si>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</si>
  <si>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</si>
  <si>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</si>
  <si>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</si>
  <si>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</si>
  <si>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</si>
  <si>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</si>
  <si>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</si>
  <si>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</si>
  <si>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</si>
  <si>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</si>
  <si>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</si>
  <si>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</si>
  <si>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</si>
  <si>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</si>
  <si>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</si>
  <si>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</si>
  <si>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</si>
  <si>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</si>
  <si>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</si>
  <si>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</si>
  <si>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</si>
  <si>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</si>
  <si>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</si>
  <si>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</si>
  <si>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</si>
  <si>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</si>
  <si>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</si>
  <si>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</si>
  <si>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</si>
  <si>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</si>
  <si>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</si>
  <si>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</si>
  <si>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</si>
  <si>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</si>
  <si>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</si>
  <si>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</si>
  <si>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</si>
  <si>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</si>
  <si>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</si>
  <si>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</si>
  <si>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</si>
  <si>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</si>
  <si>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</si>
  <si>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</si>
  <si>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</si>
  <si>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</si>
  <si>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</si>
  <si>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</si>
  <si>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</si>
  <si>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</si>
  <si>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</si>
  <si>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</si>
  <si>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</si>
  <si>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</si>
  <si>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</si>
  <si>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</si>
  <si>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</si>
  <si>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</si>
  <si>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</si>
  <si>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</si>
  <si>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</si>
  <si>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</si>
  <si>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</si>
  <si>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</si>
  <si>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</si>
  <si>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</si>
  <si>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</si>
  <si>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</si>
  <si>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</si>
  <si>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</si>
  <si>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</si>
  <si>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</si>
  <si>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</si>
  <si>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</si>
  <si>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</si>
  <si>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</si>
  <si>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</si>
  <si>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</si>
  <si>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</si>
  <si>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</si>
  <si>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</si>
  <si>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</si>
  <si>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</si>
  <si>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</si>
  <si>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</si>
  <si>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</si>
  <si>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</si>
  <si>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</si>
  <si>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</si>
  <si>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</si>
  <si>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</si>
  <si>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</si>
  <si>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</si>
  <si>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</si>
  <si>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</si>
  <si>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</si>
  <si>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</si>
  <si>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</si>
  <si>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</si>
  <si>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</si>
  <si>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</si>
  <si>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</si>
  <si>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</si>
  <si>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</si>
  <si>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</si>
  <si>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</si>
  <si>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</si>
  <si>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</si>
  <si>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</si>
  <si>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</si>
  <si>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</si>
  <si>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</si>
  <si>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</si>
  <si>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</si>
  <si>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</si>
  <si>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</si>
  <si>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</si>
  <si>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</si>
  <si>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</si>
  <si>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</si>
  <si>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</si>
  <si>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</si>
  <si>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</si>
  <si>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</si>
  <si>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</si>
  <si>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</si>
  <si>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</si>
  <si>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</si>
  <si>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</si>
  <si>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</si>
  <si>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</si>
  <si>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</si>
  <si>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</si>
  <si>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</si>
  <si>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</si>
  <si>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</si>
  <si>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</si>
  <si>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</si>
  <si>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</si>
  <si>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</si>
  <si>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</si>
  <si>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</si>
  <si>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</si>
  <si>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</si>
  <si>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</si>
  <si>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</si>
  <si>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</si>
  <si>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</si>
  <si>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</si>
  <si>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</si>
  <si>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</si>
  <si>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</si>
  <si>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</si>
  <si>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</si>
  <si>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</si>
  <si>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</si>
  <si>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</si>
  <si>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</si>
  <si>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</si>
  <si>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</si>
  <si>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</si>
  <si>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</si>
  <si>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</si>
  <si>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</si>
  <si>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</si>
  <si>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</si>
  <si>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</si>
  <si>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</si>
  <si>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</si>
  <si>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</si>
  <si>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</si>
  <si>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</si>
  <si>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</si>
  <si>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</si>
  <si>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</si>
  <si>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</si>
  <si>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</si>
  <si>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</si>
  <si>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</si>
  <si>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</si>
  <si>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</si>
  <si>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</si>
  <si>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</si>
  <si>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</si>
  <si>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</si>
  <si>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</si>
  <si>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</si>
  <si>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</si>
  <si>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</si>
  <si>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</si>
  <si>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</si>
  <si>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</si>
  <si>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</si>
  <si>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</si>
  <si>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</si>
  <si>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</si>
  <si>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</si>
  <si>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</si>
  <si>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</si>
  <si>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</si>
  <si>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</si>
  <si>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</si>
  <si>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</si>
  <si>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</si>
  <si>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</si>
  <si>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</si>
  <si>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</si>
  <si>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</si>
  <si>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</si>
  <si>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</si>
  <si>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</si>
  <si>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</si>
  <si>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</si>
  <si>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</si>
  <si>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</si>
  <si>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</si>
  <si>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</si>
  <si>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</si>
  <si>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</si>
  <si>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</si>
  <si>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</si>
  <si>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</si>
  <si>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</si>
  <si>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</si>
  <si>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</si>
  <si>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</si>
  <si>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</si>
  <si>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</si>
  <si>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</si>
  <si>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</si>
  <si>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</si>
  <si>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</si>
  <si>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</si>
  <si>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</si>
  <si>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</si>
  <si>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</si>
  <si>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</si>
  <si>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</si>
  <si>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</si>
  <si>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</si>
  <si>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</si>
  <si>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</si>
  <si>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</si>
  <si>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</si>
  <si>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</si>
  <si>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</si>
  <si>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</si>
  <si>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</si>
  <si>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</si>
  <si>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</si>
  <si>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</si>
  <si>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</si>
  <si>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</si>
  <si>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</si>
  <si>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</si>
  <si>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</si>
  <si>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</si>
  <si>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</si>
  <si>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</si>
  <si>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</si>
  <si>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</si>
  <si>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</si>
  <si>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</si>
  <si>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</si>
  <si>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</si>
  <si>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</si>
  <si>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</si>
  <si>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</si>
  <si>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</si>
  <si>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</si>
  <si>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</si>
  <si>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</si>
  <si>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</si>
  <si>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</si>
  <si>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</si>
  <si>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</si>
  <si>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</si>
  <si>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</si>
  <si>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</si>
  <si>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</si>
  <si>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</si>
  <si>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</si>
  <si>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</si>
  <si>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</si>
  <si>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</si>
  <si>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</si>
  <si>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</si>
  <si>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</si>
  <si>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</si>
  <si>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</si>
  <si>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</si>
  <si>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</si>
  <si>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</si>
  <si>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</si>
  <si>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</si>
  <si>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</si>
  <si>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</si>
  <si>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</si>
  <si>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</si>
  <si>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</si>
  <si>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</si>
  <si>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</si>
  <si>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</si>
  <si>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</si>
  <si>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</si>
  <si>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</si>
  <si>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</si>
  <si>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</si>
  <si>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</si>
  <si>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</si>
  <si>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</si>
  <si>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</si>
  <si>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</si>
  <si>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</si>
  <si>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</si>
  <si>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</si>
  <si>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</si>
  <si>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</si>
  <si>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</si>
  <si>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</si>
  <si>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</si>
  <si>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</si>
  <si>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</si>
  <si>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</si>
  <si>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</si>
  <si>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</si>
  <si>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</si>
  <si>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</si>
  <si>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</si>
  <si>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</si>
  <si>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</si>
  <si>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</si>
  <si>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</si>
  <si>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</si>
  <si>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</si>
  <si>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</si>
  <si>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</si>
  <si>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</si>
  <si>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</si>
  <si>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</si>
  <si>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</si>
  <si>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</si>
  <si>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</si>
  <si>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</si>
  <si>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</si>
  <si>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</si>
  <si>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</si>
  <si>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</si>
  <si>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</si>
  <si>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</si>
  <si>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</si>
  <si>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</si>
  <si>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</si>
  <si>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</si>
  <si>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</si>
  <si>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</si>
  <si>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</si>
  <si>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</si>
  <si>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</si>
  <si>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</si>
  <si>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</si>
  <si>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</si>
  <si>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</si>
  <si>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</si>
  <si>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</si>
  <si>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</si>
  <si>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</si>
  <si>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</si>
  <si>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</si>
  <si>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</si>
  <si>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</si>
  <si>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</si>
  <si>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</si>
  <si>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</si>
  <si>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</si>
  <si>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</si>
  <si>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</si>
  <si>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</si>
  <si>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</si>
  <si>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</si>
  <si>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</si>
  <si>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</si>
  <si>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</si>
  <si>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</si>
  <si>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</si>
  <si>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</si>
  <si>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</si>
  <si>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</si>
  <si>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</si>
  <si>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</si>
  <si>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</si>
  <si>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</si>
  <si>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</si>
  <si>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</si>
  <si>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</si>
  <si>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</si>
  <si>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</si>
  <si>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</si>
  <si>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</si>
  <si>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</si>
  <si>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</si>
  <si>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</si>
  <si>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</si>
  <si>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</si>
  <si>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</si>
  <si>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</si>
  <si>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</si>
  <si>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</si>
  <si>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</si>
  <si>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</si>
  <si>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</si>
  <si>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</si>
  <si>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</si>
  <si>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</si>
  <si>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</si>
  <si>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</si>
  <si>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</si>
  <si>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</si>
  <si>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</si>
  <si>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</si>
  <si>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</si>
  <si>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</si>
  <si>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</si>
  <si>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</si>
  <si>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</si>
  <si>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</si>
  <si>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</si>
  <si>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</si>
  <si>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</si>
  <si>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</si>
  <si>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</si>
  <si>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</si>
  <si>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</si>
  <si>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</si>
  <si>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</si>
  <si>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</si>
  <si>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</si>
  <si>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</si>
  <si>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</si>
  <si>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</si>
  <si>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</si>
  <si>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</si>
  <si>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</si>
  <si>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</si>
  <si>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</si>
  <si>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</si>
  <si>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</si>
  <si>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</si>
  <si>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</si>
  <si>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</si>
  <si>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</si>
  <si>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</si>
  <si>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</si>
  <si>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</si>
  <si>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</si>
  <si>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</si>
  <si>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</si>
  <si>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</si>
  <si>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</si>
  <si>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</si>
  <si>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</si>
  <si>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</si>
  <si>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</si>
  <si>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</si>
  <si>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</si>
  <si>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</si>
  <si>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</si>
  <si>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</si>
  <si>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</si>
  <si>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</si>
  <si>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</si>
  <si>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</si>
  <si>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</si>
  <si>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</si>
  <si>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</si>
  <si>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</si>
  <si>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</si>
  <si>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</si>
  <si>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</si>
  <si>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</si>
  <si>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</si>
  <si>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</si>
  <si>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</si>
  <si>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</si>
  <si>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</si>
  <si>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</si>
  <si>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</si>
  <si>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</si>
  <si>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</si>
  <si>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</si>
  <si>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</si>
  <si>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</si>
  <si>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</si>
  <si>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</si>
  <si>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</si>
  <si>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</si>
  <si>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</si>
  <si>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</si>
  <si>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</si>
  <si>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</si>
  <si>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</si>
  <si>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</si>
  <si>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</si>
  <si>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</si>
  <si>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</si>
  <si>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</si>
  <si>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</si>
  <si>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</si>
  <si>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</si>
  <si>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</si>
  <si>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</si>
  <si>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</si>
  <si>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</si>
  <si>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</si>
  <si>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</si>
  <si>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</si>
  <si>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</si>
  <si>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</si>
  <si>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</si>
  <si>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</si>
  <si>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</si>
  <si>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</si>
  <si>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</si>
  <si>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</si>
  <si>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</si>
  <si>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</si>
  <si>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</si>
  <si>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</si>
  <si>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</si>
  <si>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</si>
  <si>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</si>
  <si>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</si>
  <si>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</si>
  <si>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</si>
  <si>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</si>
  <si>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</si>
  <si>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</si>
  <si>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</si>
  <si>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</si>
  <si>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</si>
  <si>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</si>
  <si>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</si>
  <si>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</si>
  <si>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</si>
  <si>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</si>
  <si>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</si>
  <si>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</si>
  <si>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</si>
  <si>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</si>
  <si>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</si>
  <si>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</si>
  <si>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</si>
  <si>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</si>
  <si>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</si>
  <si>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</si>
  <si>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</si>
  <si>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</si>
  <si>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</si>
  <si>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</si>
  <si>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</si>
  <si>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</si>
  <si>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</si>
  <si>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</si>
  <si>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</si>
  <si>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</si>
  <si>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</si>
  <si>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</si>
  <si>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</si>
  <si>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</si>
  <si>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</si>
  <si>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</si>
  <si>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</si>
  <si>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</si>
  <si>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</si>
  <si>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</si>
  <si>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</si>
  <si>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</si>
  <si>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</si>
  <si>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</si>
  <si>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</si>
  <si>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</si>
  <si>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</si>
  <si>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</si>
  <si>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</si>
  <si>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</si>
  <si>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</si>
  <si>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</si>
  <si>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</si>
  <si>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</si>
  <si>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</si>
  <si>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</si>
  <si>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</si>
  <si>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</si>
  <si>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</si>
  <si>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</si>
  <si>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</si>
  <si>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</si>
  <si>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</si>
  <si>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</si>
  <si>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</si>
  <si>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</si>
  <si>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</si>
  <si>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</si>
  <si>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</si>
  <si>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</si>
  <si>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</si>
  <si>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</si>
  <si>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</si>
  <si>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</si>
  <si>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</si>
  <si>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</si>
  <si>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</si>
  <si>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</si>
  <si>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</si>
  <si>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</si>
  <si>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</si>
  <si>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</si>
  <si>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</si>
  <si>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</si>
  <si>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</si>
  <si>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</si>
  <si>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</si>
  <si>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</si>
  <si>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</si>
  <si>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</si>
  <si>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</si>
  <si>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</si>
  <si>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</si>
  <si>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</si>
  <si>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</si>
  <si>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</si>
  <si>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</si>
  <si>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</si>
  <si>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</si>
  <si>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</si>
  <si>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</si>
  <si>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</si>
  <si>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</si>
  <si>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</si>
  <si>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</si>
  <si>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</si>
  <si>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</si>
  <si>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</si>
  <si>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</si>
  <si>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</si>
  <si>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</si>
  <si>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</si>
  <si>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</si>
  <si>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</si>
  <si>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</si>
  <si>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</si>
  <si>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</si>
  <si>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</si>
  <si>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</si>
  <si>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</si>
  <si>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</si>
  <si>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</si>
  <si>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</si>
  <si>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</si>
  <si>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</si>
  <si>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</si>
  <si>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</si>
  <si>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</si>
  <si>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</si>
  <si>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</si>
  <si>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</si>
  <si>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</si>
  <si>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</si>
  <si>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</si>
  <si>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</si>
  <si>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</si>
  <si>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</si>
  <si>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</si>
  <si>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</si>
  <si>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</si>
  <si>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</si>
  <si>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</si>
  <si>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</si>
  <si>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</si>
  <si>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</si>
  <si>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</si>
  <si>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</si>
  <si>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</si>
  <si>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</si>
  <si>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</si>
  <si>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</si>
  <si>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</si>
  <si>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</si>
  <si>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</si>
  <si>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</si>
  <si>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</si>
  <si>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</si>
  <si>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</si>
  <si>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</si>
  <si>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</si>
  <si>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</si>
  <si>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</si>
  <si>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</si>
  <si>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</si>
  <si>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</si>
  <si>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</si>
  <si>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</si>
  <si>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</si>
  <si>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</si>
  <si>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</si>
  <si>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</si>
  <si>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</si>
  <si>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</si>
  <si>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</si>
  <si>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</si>
  <si>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</si>
  <si>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</si>
  <si>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</si>
  <si>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</si>
  <si>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</si>
  <si>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</si>
  <si>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</si>
  <si>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</si>
  <si>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</si>
  <si>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</si>
  <si>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</si>
  <si>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</si>
  <si>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</si>
  <si>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</si>
  <si>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</si>
  <si>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</si>
  <si>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</si>
  <si>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</si>
  <si>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</si>
  <si>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</si>
  <si>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</si>
  <si>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</si>
  <si>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</si>
  <si>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</si>
  <si>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</si>
  <si>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</si>
  <si>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</si>
  <si>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</si>
  <si>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</si>
  <si>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</si>
  <si>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Sceco failure issue and team save Hub site RAD9419</t>
  </si>
  <si>
    <t>PCM-20251213-00000633</t>
  </si>
  <si>
    <t>60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</si>
  <si>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</si>
  <si>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</si>
  <si>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</si>
  <si>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</si>
  <si>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</si>
  <si>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</si>
  <si>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</si>
  <si>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</si>
  <si>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</si>
  <si>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</si>
  <si>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</si>
  <si>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</si>
  <si>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</si>
  <si>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 xml:space="preserve">PCM-20251213-00000669
</t>
  </si>
  <si>
    <t>cell flapping at LTE &amp; 5G turn off due to rectifier module faulty at site, under repair arrangement</t>
  </si>
  <si>
    <t>ETA 140min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</si>
</sst>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vertical="center"/>
    </xf>
    <xf numFmtId="0" fontId="31" fillId="2" borderId="21" xfId="0" applyFont="1" applyFill="1" applyBorder="1" applyAlignment="1">
      <alignment horizontal="center" vertical="center" wrapText="1"/>
    </xf>
    <xf numFmtId="22" fontId="19" fillId="0" borderId="9" xfId="0" applyNumberFormat="1" applyFont="1" applyBorder="1" applyAlignment="1">
      <alignment horizontal="center" vertical="center"/>
    </xf>
    <xf numFmtId="0" fontId="19" fillId="20" borderId="8" xfId="0" applyFont="1" applyFill="1" applyBorder="1" applyAlignment="1">
      <alignment horizontal="center" vertical="center" wrapText="1"/>
    </xf>
    <xf numFmtId="0" fontId="31" fillId="19" borderId="8"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97" dataDxfId="96" headerRowBorderDxfId="94" tableBorderDxfId="95" totalsRowBorderDxfId="93">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7" dataDxfId="46" headerRowBorderDxfId="44" tableBorderDxfId="45" totalsRowBorderDxfId="43">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4" totalsRowShown="0" headerRowDxfId="30" dataDxfId="29" headerRowBorderDxfId="27" tableBorderDxfId="28">
  <autoFilter ref="A1:M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8" totalsRowShown="0" headerRowDxfId="13" tableBorderDxfId="12">
  <autoFilter ref="A1:L33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341.59681828703469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46004.545244212961</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46004.545244212961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46004.545244212961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46004.545244212961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46004.545244212961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46004.545244212961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46004.545244212961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46004.545244212961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46004.545244212961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46004.545244212961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46004.545244212961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46004.545244212961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46004.545244212961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46004.545244212961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46004.545244212961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46004.545244212961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46004.545244212961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46004.545244212961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46004.545244212961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46004.545244212961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46004.545244212961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46004.545244212961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46004.545244212961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46004.545244212961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46004.545244212961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46004.545244212961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46004.545244212961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46004.545244212961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46004.545244212961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46004.545244212961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46004.545244212961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46004.545244212961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46004.545244212961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46004.545244212961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46004.545244212961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46004.545244212961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46004.545244212961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46004.545244212961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46004.545244212961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46004.545244212961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46004.545244212961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46004.545244212961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46004.545244212961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46004.545244212961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46004.545244212961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46004.545244212961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46004.545244212961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46004.545244212961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46004.545244212961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46004.545244212961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46004.545244212961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46004.545244212961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46004.545244212961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46004.545244212961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46004.545244212961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46004.545244212961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46004.545244212961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46004.545244212961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46004.545244212961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46004.545244212961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46004.545244212961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46004.545244212961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46004.545244212961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46004.545244212961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46004.545244212961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46004.545244212961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46004.545244212961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46004.545244212961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46004.545244212961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46004.545244212961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46004.545244212961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46004.545244212961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46004.545244212961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46004.545244212961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46004.545244212961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46004.545244212961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46004.545244212961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46004.545244212961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46004.545244212961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46004.545244212961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46004.545244212961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46004.545244212961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46004.545244212961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46004.545244212961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46004.545244212961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46004.545244212961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46004.545244212961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46004.545244212961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46004.545244212961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46004.545244212961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46004.545244212961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46004.545244212961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46004.545244212961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46004.545244212961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46004.545244212961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46004.545244212961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46004.545244212961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46004.545244212961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46004.545244212961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46004.545244212961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46004.545244212961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46004.545244212961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46004.545244212961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46004.545244212961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46004.545244212961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46004.545244212961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46004.545244212961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46004.545244212961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46004.545244212961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46004.545244212961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46004.545244212961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46004.545244212961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46004.545244212961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46004.545244212961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46004.545244212961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46004.545244212961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46004.545244212961</v>
      </c>
      <c r="H119" s="121"/>
      <c r="I119" s="123" t="str">
        <f>IFERROR(VLOOKUP(D119,DB!A:F,6,0),"")</f>
        <v/>
      </c>
      <c r="J119" s="123" t="str">
        <f>IFERROR(VLOOKUP(D119,DB!A:G,7,0),"")</f>
        <v/>
      </c>
      <c r="K119" s="119"/>
      <c r="L119" s="118" t="str">
        <f>IFERROR(VLOOKUP(D119,DB!A:I,9,0),"")</f>
        <v/>
      </c>
    </row>
  </sheetData>
  <customSheetViews>
    <customSheetView guid="{F6042A99-DD27-4453-835D-0834D95730CC}" filter="1" showAutoFilter="1">
      <pageMargins left="0" right="0" top="0" bottom="0" header="0" footer="0"/>
      <autoFilter ref="B1:M1" xr:uid="{C1F63FAA-1C4B-4A44-B30D-551C16FCE598}"/>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179.54540624999936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20.157825231479364</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7.1898622685184819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3.7133344907415449</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46004.545244212961</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46004.545244212961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46004.545244212961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46004.545244212961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46004.545244212961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46004.545244212961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46004.545244212961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46004.545244212961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46004.545244212961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46004.545244212961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46004.545244212961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46004.545244212961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46004.545244212961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46004.545244212961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46004.545244212961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46004.545244212961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46004.545244212961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46004.545244212961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46004.545244212961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46004.545244212961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46004.545244212961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46004.545244212961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46004.545244212961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46004.545244212961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46004.545244212961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46004.545244212961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46004.545244212961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46004.545244212961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46004.545244212961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46004.545244212961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46004.545244212961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46004.545244212961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46004.545244212961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46004.545244212961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46004.545244212961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46004.545244212961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46004.545244212961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46004.545244212961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46004.545244212961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46004.545244212961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46004.545244212961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46004.545244212961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46004.545244212961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46004.545244212961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46004.545244212961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46004.545244212961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46004.545244212961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46004.545244212961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46004.545244212961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46004.545244212961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46004.545244212961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46004.545244212961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46004.545244212961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46004.545244212961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46004.545244212961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46004.545244212961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46004.545244212961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46004.545244212961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46004.545244212961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46004.545244212961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46004.545244212961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46004.545244212961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46004.545244212961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46004.545244212961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46004.545244212961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46004.545244212961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46004.545244212961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46004.545244212961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46004.545244212961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46004.545244212961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46004.545244212961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46004.545244212961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46004.545244212961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46004.545244212961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46004.545244212961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46004.545244212961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46004.545244212961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46004.545244212961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46004.545244212961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46004.545244212961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46004.545244212961</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46004.545244212961</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46004.545244212961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46004.545244212961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46004.545244212961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46004.545244212961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46004.545244212961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46004.545244212961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46004.545244212961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46004.545244212961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46004.545244212961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46004.545244212961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46004.545244212961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46004.545244212961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46004.545244212961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46004.545244212961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46004.545244212961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46004.545244212961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46004.545244212961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46004.545244212961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46004.545244212961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46004.545244212961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46004.545244212961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46004.545244212961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46004.545244212961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46004.545244212961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46004.545244212961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46004.545244212961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46004.545244212961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46004.545244212961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46004.545244212961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46004.545244212961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46004.545244212961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46004.545244212961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46004.545244212961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46004.545244212961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46004.545244212961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46004.545244212961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46004.545244212961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46004.545244212961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46004.545244212961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46004.545244212961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46004.545244212961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46004.545244212961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46004.545244212961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46004.545244212961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46004.545244212961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46004.545244212961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46004.545244212961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46004.545244212961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46004.545244212961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46004.545244212961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46004.545244212961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46004.545244212961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46004.545244212961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46004.545244212961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46004.545244212961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46004.545244212961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46004.545244212961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46004.545244212961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46004.545244212961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46004.545244212961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46004.545244212961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46004.545244212961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46004.545244212961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46004.545244212961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46004.545244212961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46004.545244212961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46004.545244212961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46004.545244212961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46004.545244212961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46004.545244212961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46004.545244212961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46004.545244212961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46004.545244212961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46004.545244212961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46004.545244212961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46004.545244212961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46004.545244212961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46004.545244212961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46004.545244212961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46004.545244212961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46004.545244212961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46004.545244212961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46004.545244212961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46004.545244212961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46004.545244212961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46004.545244212961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46004.545244212961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46004.545244212961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46004.545244212961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46004.545244212961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46004.545244212961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46004.545244212961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46004.545244212961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46004.545244212961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46004.545244212961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46004.545244212961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46004.545244212961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46004.545244212961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46004.545244212961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46004.545244212961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46004.545244212961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46004.545244212961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46004.545244212961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46004.545244212961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46004.545244212961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46004.545244212961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46004.545244212961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46004.545244212961</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46004.545244212961</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46004.545244212961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46004.545244212961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46004.545244212961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46004.545244212961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46004.545244212961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46004.545244212961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46004.545244212961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46004.545244212961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46004.545244212961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46004.545244212961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46004.545244212961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46004.545244212961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46004.545244212961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46004.545244212961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46004.545244212961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46004.545244212961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46004.545244212961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46004.545244212961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46004.545244212961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46004.545244212961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46004.545244212961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46004.545244212961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46004.545244212961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46004.545244212961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46004.545244212961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46004.545244212961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46004.545244212961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46004.545244212961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46004.545244212961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46004.545244212961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46004.545244212961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46004.545244212961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46004.545244212961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46004.545244212961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46004.545244212961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46004.545244212961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46004.545244212961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46004.545244212961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46004.545244212961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46004.545244212961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46004.545244212961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46004.545244212961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46004.545244212961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46004.545244212961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46004.545244212961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46004.545244212961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46004.545244212961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46004.545244212961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46004.545244212961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46004.545244212961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46004.545244212961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46004.545244212961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46004.545244212961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46004.545244212961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46004.545244212961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46004.545244212961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46004.545244212961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46004.545244212961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46004.545244212961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46004.545244212961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46004.545244212961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46004.545244212961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46004.545244212961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46004.545244212961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46004.545244212961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46004.545244212961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46004.545244212961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46004.545244212961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46004.545244212961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46004.545244212961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46004.545244212961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46004.545244212961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46004.545244212961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46004.545244212961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46004.545244212961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46004.545244212961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46004.545244212961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46004.545244212961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46004.545244212961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46004.545244212961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46004.545244212961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46004.545244212961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46004.545244212961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46004.545244212961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46004.545244212961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46004.545244212961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46004.545244212961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46004.545244212961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46004.545244212961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46004.545244212961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46004.545244212961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46004.545244212961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46004.545244212961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46004.545244212961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46004.545244212961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46004.545244212961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46004.545244212961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46004.545244212961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46004.545244212961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46004.545244212961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46004.545244212961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46004.545244212961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46004.545244212961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46004.545244212961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46004.545244212961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46004.545244212961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46004.545244212961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46004.545244212961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46004.545244212961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46004.545244212961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46004.545244212961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46004.545244212961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46004.545244212961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46004.545244212961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46004.545244212961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46004.545244212961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46004.545244212961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46004.545244212961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46004.545244212961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46004.545244212961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46004.545244212961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46004.545244212961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46004.545244212961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46004.545244212961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46004.545244212961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46004.545244212961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46004.545244212961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46004.545244212961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46004.545244212961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46004.545244212961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46004.545244212961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46004.545244212961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46004.545244212961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46004.545244212961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46004.545244212961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46004.545244212961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46004.545244212961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46004.545244212961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46004.545244212961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46004.545244212961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46004.545244212961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46004.545244212961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46004.545244212961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46004.545244212961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46004.545244212961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46004.545244212961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46004.545244212961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46004.545244212961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46004.545244212961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46004.545244212961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46004.545244212961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46004.545244212961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46004.545244212961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46004.545244212961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46004.545244212961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46004.545244212961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46004.545244212961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46004.545244212961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46004.545244212961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46004.545244212961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46004.545244212961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46004.545244212961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46004.545244212961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46004.545244212961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46004.545244212961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46004.545244212961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46004.545244212961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46004.545244212961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46004.545244212961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46004.545244212961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46004.545244212961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46004.545244212961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46004.545244212961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46004.545244212961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46004.545244212961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46004.545244212961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46004.545244212961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46004.545244212961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46004.545244212961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46004.545244212961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46004.545244212961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46004.545244212961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46004.545244212961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46004.545244212961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46004.545244212961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46004.545244212961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46004.545244212961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46004.545244212961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46004.545244212961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46004.545244212961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46004.545244212961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46004.545244212961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46004.545244212961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46004.545244212961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46004.545244212961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46004.545244212961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46004.545244212961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46004.545244212961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46004.545244212961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46004.545244212961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46004.545244212961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46004.545244212961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46004.545244212961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46004.545244212961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46004.545244212961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46004.545244212961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46004.545244212961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46004.545244212961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46004.545244212961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46004.545244212961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46004.545244212961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46004.545244212961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46004.545244212961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46004.545244212961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46004.545244212961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46004.545244212961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46004.545244212961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46004.545244212961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46004.545244212961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46004.545244212961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46004.545244212961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46004.545244212961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46004.545244212961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46004.545244212961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46004.545244212961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46004.545244212961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46004.545244212961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46004.545244212961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46004.545244212961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46004.545244212961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46004.545244212961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46004.545244212961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46004.545244212961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46004.545244212961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46004.545244212961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46004.545244212961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46004.545244212961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46004.545244212961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46004.545244212961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46004.545244212961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46004.545244212961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46004.545244212961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46004.545244212961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46004.545244212961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46004.545244212961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46004.545244212961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46004.545244212961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46004.545244212961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46004.545244212961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46004.545244212961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46004.545244212961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46004.545244212961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46004.545244212961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46004.545244212961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46004.545244212961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46004.545244212961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46004.545244212961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46004.545244212961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46004.545244212961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46004.545244212961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46004.545244212961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46004.545244212961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46004.545244212961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46004.545244212961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46004.545244212961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46004.545244212961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46004.545244212961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46004.545244212961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46004.545244212961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46004.545244212961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46004.545244212961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46004.545244212961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46004.545244212961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46004.545244212961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46004.545244212961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46004.545244212961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46004.545244212961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46004.545244212961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46004.545244212961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46004.545244212961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46004.545244212961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46004.545244212961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46004.545244212961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46004.545244212961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46004.545244212961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46004.545244212961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46004.545244212961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46004.545244212961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46004.545244212961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46004.545244212961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46004.545244212961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46004.545244212961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46004.545244212961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46004.545244212961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46004.545244212961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46004.545244212961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46004.545244212961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46004.545244212961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46004.545244212961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46004.545244212961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46004.545244212961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46004.545244212961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46004.545244212961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46004.545244212961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46004.545244212961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46004.545244212961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46004.545244212961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46004.545244212961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46004.545244212961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46004.545244212961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46004.545244212961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46004.545244212961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46004.545244212961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46004.545244212961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46004.545244212961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46004.545244212961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46004.545244212961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46004.545244212961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46004.545244212961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46004.545244212961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46004.545244212961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46004.545244212961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46004.545244212961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46004.545244212961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46004.545244212961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46004.545244212961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46004.545244212961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46004.545244212961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46004.545244212961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46004.545244212961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46004.545244212961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46004.545244212961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46004.545244212961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46004.545244212961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46004.545244212961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46004.545244212961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46004.545244212961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46004.545244212961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46004.545244212961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46004.545244212961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46004.545244212961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46004.545244212961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46004.545244212961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46004.545244212961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46004.545244212961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46004.545244212961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46004.545244212961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46004.545244212961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46004.545244212961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46004.545244212961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46004.545244212961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46004.545244212961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46004.545244212961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46004.545244212961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46004.545244212961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46004.545244212961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46004.545244212961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46004.545244212961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46004.545244212961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46004.545244212961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46004.545244212961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46004.545244212961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46004.545244212961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46004.545244212961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46004.545244212961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46004.545244212961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46004.545244212961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46004.545244212961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46004.545244212961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46004.545244212961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46004.545244212961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46004.545244212961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46004.545244212961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46004.545244212961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46004.545244212961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46004.545244212961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46004.545244212961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46004.545244212961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46004.545244212961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46004.545244212961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46004.545244212961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46004.545244212961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46004.545244212961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46004.545244212961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46004.545244212961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46004.545244212961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46004.545244212961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46004.545244212961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46004.545244212961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46004.545244212961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46004.545244212961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46004.545244212961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46004.545244212961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46004.545244212961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46004.545244212961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46004.545244212961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46004.545244212961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46004.545244212961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46004.545244212961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46004.545244212961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46004.545244212961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46004.545244212961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46004.545244212961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46004.545244212961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46004.545244212961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46004.545244212961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46004.545244212961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46004.545244212961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46004.545244212961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46004.545244212961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46004.545244212961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46004.545244212961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46004.545244212961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46004.545244212961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46004.545244212961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46004.545244212961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46004.545244212961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46004.545244212961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46004.545244212961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46004.545244212961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46004.545244212961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46004.545244212961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46004.545244212961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46004.545244212961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46004.545244212961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46004.545244212961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46004.545244212961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46004.545244212961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46004.545244212961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46004.545244212961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46004.545244212961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46004.545244212961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46004.545244212961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46004.545244212961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46004.545244212961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46004.545244212961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46004.545244212961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46004.545244212961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46004.545244212961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46004.545244212961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46004.545244212961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46004.545244212961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46004.545244212961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46004.545244212961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46004.545244212961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46004.545244212961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46004.545244212961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46004.545244212961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46004.545244212961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46004.545244212961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46004.545244212961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46004.545244212961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46004.545244212961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46004.545244212961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46004.545244212961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46004.545244212961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46004.545244212961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46004.545244212961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46004.545244212961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46004.545244212961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46004.545244212961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46004.545244212961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46004.545244212961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46004.545244212961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46004.545244212961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46004.545244212961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46004.545244212961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46004.545244212961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46004.545244212961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46004.545244212961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46004.545244212961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46004.545244212961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46004.545244212961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46004.545244212961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46004.545244212961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46004.545244212961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46004.545244212961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46004.545244212961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46004.545244212961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46004.545244212961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46004.545244212961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46004.545244212961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46004.545244212961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46004.545244212961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46004.545244212961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46004.545244212961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46004.545244212961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46004.545244212961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46004.545244212961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46004.545244212961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46004.545244212961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46004.545244212961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46004.545244212961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46004.545244212961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46004.545244212961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46004.545244212961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46004.545244212961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46004.545244212961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46004.545244212961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46004.545244212961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46004.545244212961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46004.545244212961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46004.545244212961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46004.545244212961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46004.545244212961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46004.545244212961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46004.545244212961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46004.545244212961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46004.545244212961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46004.545244212961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46004.545244212961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46004.545244212961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46004.545244212961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46004.545244212961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46004.545244212961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46004.545244212961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46004.545244212961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46004.545244212961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46004.545244212961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46004.545244212961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46004.545244212961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46004.545244212961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46004.545244212961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46004.545244212961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46004.545244212961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46004.545244212961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46004.545244212961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46004.545244212961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46004.545244212961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46004.545244212961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46004.545244212961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46004.545244212961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46004.545244212961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46004.545244212961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46004.545244212961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46004.545244212961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46004.545244212961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46004.545244212961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46004.545244212961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46004.545244212961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46004.545244212961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46004.545244212961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46004.545244212961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46004.545244212961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46004.545244212961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46004.545244212961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46004.545244212961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46004.545244212961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46004.545244212961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46004.545244212961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46004.545244212961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46004.545244212961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46004.545244212961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46004.545244212961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46004.545244212961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46004.545244212961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46004.545244212961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46004.545244212961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46004.545244212961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46004.545244212961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46004.545244212961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46004.545244212961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46004.545244212961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46004.545244212961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46004.545244212961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46004.545244212961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46004.545244212961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46004.545244212961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46004.545244212961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46004.545244212961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46004.545244212961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46004.545244212961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46004.545244212961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46004.545244212961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46004.545244212961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46004.545244212961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46004.545244212961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46004.545244212961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46004.545244212961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46004.545244212961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46004.545244212961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46004.545244212961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46004.545244212961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46004.545244212961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46004.545244212961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46004.545244212961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46004.545244212961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46004.545244212961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46004.545244212961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46004.545244212961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46004.545244212961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46004.545244212961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46004.545244212961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46004.545244212961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46004.545244212961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46004.545244212961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46004.545244212961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46004.545244212961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46004.545244212961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46004.545244212961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46004.545244212961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46004.545244212961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46004.545244212961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46004.545244212961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46004.545244212961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46004.545244212961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46004.545244212961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46004.545244212961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46004.545244212961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46004.545244212961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46004.545244212961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46004.545244212961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46004.545244212961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46004.545244212961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46004.545244212961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46004.545244212961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46004.545244212961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46004.545244212961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46004.545244212961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46004.545244212961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46004.545244212961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46004.545244212961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46004.545244212961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46004.545244212961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46004.545244212961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46004.545244212961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46004.545244212961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46004.545244212961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46004.545244212961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46004.545244212961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46004.545244212961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46004.545244212961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46004.545244212961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46004.545244212961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46004.545244212961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46004.545244212961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46004.545244212961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46004.545244212961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46004.545244212961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46004.545244212961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46004.545244212961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46004.545244212961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46004.545244212961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46004.545244212961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46004.545244212961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46004.545244212961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46004.545244212961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46004.545244212961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46004.545244212961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46004.545244212961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46004.545244212961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46004.545244212961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46004.545244212961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46004.545244212961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46004.545244212961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46004.545244212961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46004.545244212961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46004.545244212961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46004.545244212961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46004.545244212961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46004.545244212961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46004.545244212961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46004.545244212961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46004.545244212961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46004.545244212961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46004.545244212961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46004.545244212961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46004.545244212961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46004.545244212961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46004.545244212961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46004.545244212961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46004.545244212961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46004.545244212961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46004.545244212961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46004.545244212961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46004.545244212961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46004.545244212961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46004.545244212961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46004.545244212961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46004.545244212961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46004.545244212961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46004.545244212961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46004.545244212961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46004.545244212961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46004.545244212961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46004.545244212961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46004.545244212961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46004.545244212961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46004.545244212961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46004.545244212961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46004.545244212961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46004.545244212961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46004.545244212961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46004.545244212961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46004.545244212961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46004.545244212961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46004.545244212961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46004.545244212961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46004.545244212961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46004.545244212961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46004.545244212961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46004.545244212961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46004.545244212961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46004.545244212961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46004.545244212961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46004.545244212961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46004.545244212961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46004.545244212961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46004.545244212961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46004.545244212961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46004.545244212961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46004.545244212961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46004.545244212961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46004.545244212961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46004.545244212961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46004.545244212961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46004.545244212961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46004.545244212961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46004.545244212961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46004.545244212961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46004.545244212961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46004.545244212961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46004.545244212961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46004.545244212961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46004.545244212961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46004.545244212961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46004.545244212961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46004.545244212961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46004.545244212961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46004.545244212961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46004.545244212961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46004.545244212961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46004.545244212961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46004.545244212961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46004.545244212961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46004.545244212961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46004.545244212961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46004.545244212961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46004.545244212961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46004.545244212961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46004.545244212961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46004.545244212961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46004.545244212961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46004.545244212961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46004.545244212961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46004.545244212961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46004.545244212961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46004.545244212961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46004.545244212961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46004.545244212961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46004.545244212961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46004.545244212961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46004.545244212961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46004.545244212961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46004.545244212961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46004.545244212961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46004.545244212961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46004.545244212961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46004.545244212961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46004.545244212961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46004.545244212961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46004.545244212961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46004.545244212961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46004.545244212961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46004.545244212961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46004.545244212961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46004.545244212961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46004.545244212961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46004.545244212961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46004.545244212961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46004.545244212961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46004.545244212961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46004.545244212961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46004.545244212961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46004.545244212961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46004.545244212961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46004.545244212961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46004.545244212961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46004.545244212961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46004.545244212961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46004.545244212961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46004.545244212961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46004.545244212961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46004.545244212961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46004.545244212961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46004.545244212961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46004.545244212961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46004.545244212961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46004.545244212961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46004.545244212961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46004.545244212961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46004.545244212961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46004.545244212961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46004.545244212961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46004.545244212961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46004.545244212961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46004.545244212961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46004.545244212961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46004.545244212961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46004.545244212961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46004.545244212961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46004.545244212961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46004.545244212961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46004.545244212961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46004.545244212961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46004.545244212961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46004.545244212961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46004.545244212961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46004.545244212961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46004.545244212961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46004.545244212961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46004.545244212961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46004.545244212961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46004.545244212961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46004.545244212961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46004.545244212961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46004.545244212961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46004.545244212961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46004.545244212961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46004.545244212961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46004.545244212961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46004.545244212961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46004.545244212961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46004.545244212961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46004.545244212961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46004.545244212961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46004.545244212961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46004.545244212961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46004.545244212961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46004.545244212961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46004.545244212961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46004.545244212961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46004.545244212961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46004.545244212961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46004.545244212961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46004.545244212961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46004.545244212961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46004.545244212961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46004.545244212961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46004.545244212961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46004.545244212961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46004.545244212961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46004.545244212961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46004.545244212961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46004.545244212961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46004.545244212961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46004.545244212961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46004.545244212961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46004.545244212961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46004.545244212961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46004.545244212961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46004.545244212961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46004.545244212961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46004.545244212961</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301.06452662036463</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5.7511006944405381</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29802</v>
      </c>
      <c r="E4" s="90" t="s">
        <v>39109</v>
      </c>
      <c r="F4" s="91"/>
      <c r="G4" s="92">
        <f ca="1">IFERROR(NOW()-F4,"")</f>
        <v>46004.545244212961</v>
      </c>
      <c r="H4" s="91">
        <v>46004.376423611109</v>
      </c>
      <c r="I4" s="106" t="str">
        <f>IFERROR(VLOOKUP(D4,DB!A:F,6,0),"")</f>
        <v>SCECO</v>
      </c>
      <c r="J4" s="106" t="str">
        <f>IFERROR(VLOOKUP(D4,DB!A:G,7,0),"")</f>
        <v>Weak</v>
      </c>
      <c r="K4" s="93" t="s">
        <v>39126</v>
      </c>
      <c r="L4" s="87" t="str">
        <f>IFERROR(VLOOKUP(D4,DB!A:I,9,0),"")</f>
        <v>Latis</v>
      </c>
    </row>
    <row r="5" spans="1:16" ht="15" customHeight="1">
      <c r="A5" s="106" t="s">
        <v>39127</v>
      </c>
      <c r="B5" s="106" t="str">
        <f>IFERROR(VLOOKUP(D5,DB!A:K,11,0),"")</f>
        <v>R4</v>
      </c>
      <c r="C5" s="89">
        <v>2</v>
      </c>
      <c r="D5" s="87" t="s">
        <v>37009</v>
      </c>
      <c r="E5" s="90" t="s">
        <v>39106</v>
      </c>
      <c r="F5" s="91">
        <v>46004.450046296297</v>
      </c>
      <c r="G5" s="92">
        <f ca="1">IFERROR(NOW()-F5,"")</f>
        <v>9.5197916663892101E-2</v>
      </c>
      <c r="H5" s="91">
        <v>46004.43209490741</v>
      </c>
      <c r="I5" s="106" t="str">
        <f>IFERROR(VLOOKUP(D5,DB!A:F,6,0),"")</f>
        <v>SCECO</v>
      </c>
      <c r="J5" s="106" t="str">
        <f>IFERROR(VLOOKUP(D5,DB!A:G,7,0),"")</f>
        <v>Dead</v>
      </c>
      <c r="K5" s="93" t="s">
        <v>39128</v>
      </c>
      <c r="L5" s="87" t="str">
        <f>IFERROR(VLOOKUP(D5,DB!A:I,9,0),"")</f>
        <v>Latis</v>
      </c>
    </row>
    <row r="6" spans="1:16" ht="15" customHeight="1">
      <c r="A6" s="106" t="s">
        <v>39129</v>
      </c>
      <c r="B6" s="106" t="str">
        <f>IFERROR(VLOOKUP(D6,DB!A:K,11,0),"")</f>
        <v>R4</v>
      </c>
      <c r="C6" s="89">
        <v>1</v>
      </c>
      <c r="D6" s="87" t="s">
        <v>36307</v>
      </c>
      <c r="E6" s="90" t="s">
        <v>39106</v>
      </c>
      <c r="F6" s="91">
        <v>46004.494375000002</v>
      </c>
      <c r="G6" s="92">
        <f ca="1">IFERROR(NOW()-F6,"")</f>
        <v>5.0869212958787102E-2</v>
      </c>
      <c r="H6" s="91">
        <v>46004.480891203704</v>
      </c>
      <c r="I6" s="106" t="str">
        <f>IFERROR(VLOOKUP(D6,DB!A:F,6,0),"")</f>
        <v>SCECO</v>
      </c>
      <c r="J6" s="106" t="str">
        <f>IFERROR(VLOOKUP(D6,DB!A:G,7,0),"")</f>
        <v>weak</v>
      </c>
      <c r="K6" s="93" t="s">
        <v>39130</v>
      </c>
      <c r="L6" s="87" t="str">
        <f>IFERROR(VLOOKUP(D6,DB!A:I,9,0),"")</f>
        <v>Latis</v>
      </c>
    </row>
    <row r="7" spans="1:16" ht="15" customHeight="1">
      <c r="A7" s="106"/>
      <c r="B7" s="106" t="str">
        <f>IFERROR(VLOOKUP(D7,DB!A:K,11,0),"")</f>
        <v/>
      </c>
      <c r="C7" s="89"/>
      <c r="D7" s="87"/>
      <c r="E7" s="90"/>
      <c r="F7" s="91"/>
      <c r="G7" s="92">
        <f ca="1">IFERROR(NOW()-F7,"")</f>
        <v>46004.545244212961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46004.545244212961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46004.545244212961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46004.545244212961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46004.545244212961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46004.545244212961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46004.545244212961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46004.545244212961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46004.545244212961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46004.545244212961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46004.545244212961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46004.545244212961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46004.545244212961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46004.545244212961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46004.545244212961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46004.545244212961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46004.545244212961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46004.545244212961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46004.545244212961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46004.545244212961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46004.545244212961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46004.545244212961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46004.545244212961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46004.545244212961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46004.545244212961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46004.545244212961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46004.545244212961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46004.545244212961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46004.545244212961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46004.545244212961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46004.545244212961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46004.545244212961</v>
      </c>
      <c r="H38" s="91"/>
      <c r="I38" s="106" t="str">
        <f>IFERROR(VLOOKUP(D38,DB!A:F,6,0),"")</f>
        <v/>
      </c>
      <c r="J38" s="106" t="str">
        <f>IFERROR(VLOOKUP(D38,DB!A:G,7,0),"")</f>
        <v/>
      </c>
      <c r="K38" s="93"/>
      <c r="L38" s="8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112.71318402777251</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78.356366898144188</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55.88413310184842</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23.171945601847256</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7.4377557870320743</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2.4257303240738111</v>
      </c>
      <c r="H7" s="38">
        <v>46002.086875000001</v>
      </c>
      <c r="I7" s="37" t="str">
        <f>IFERROR(VLOOKUP(D7,[1]DB!A:F,6,0),"")</f>
        <v>SCECO</v>
      </c>
      <c r="J7" s="37" t="str">
        <f>IFERROR(VLOOKUP(D7,[1]DB!A:G,7,0),"")</f>
        <v>Good</v>
      </c>
      <c r="K7" s="37" t="s">
        <v>39143</v>
      </c>
      <c r="L7" s="37" t="str">
        <f>IFERROR(VLOOKUP(D7,[1]DB!A:I,9,0),"")</f>
        <v>Latis</v>
      </c>
      <c r="M7" s="37"/>
    </row>
    <row r="8" spans="1:13">
      <c r="A8" s="151"/>
      <c r="B8" s="151" t="str">
        <f>IFERROR(VLOOKUP(D8,[1]DB!A:K,11,0),"")</f>
        <v/>
      </c>
      <c r="C8" s="151"/>
      <c r="D8" s="151"/>
      <c r="E8" s="151"/>
      <c r="F8" s="152"/>
      <c r="G8" s="153">
        <f t="shared" ref="G8:G47" ca="1" si="3">IFERROR(NOW()-F8,"")</f>
        <v>46004.545244212961</v>
      </c>
      <c r="H8" s="152"/>
      <c r="I8" s="151" t="str">
        <f>IFERROR(VLOOKUP(D8,[1]DB!A:F,6,0),"")</f>
        <v/>
      </c>
      <c r="J8" s="151" t="str">
        <f>IFERROR(VLOOKUP(D8,[1]DB!A:G,7,0),"")</f>
        <v/>
      </c>
      <c r="K8" s="151"/>
      <c r="L8" s="151" t="str">
        <f>IFERROR(VLOOKUP(D8,[1]DB!A:I,9,0),"")</f>
        <v/>
      </c>
      <c r="M8" s="151"/>
    </row>
    <row r="9" spans="1:13">
      <c r="A9" s="102"/>
      <c r="B9" s="102" t="str">
        <f>IFERROR(VLOOKUP(D9,[1]DB!A:K,11,0),"")</f>
        <v/>
      </c>
      <c r="C9" s="102"/>
      <c r="D9" s="102"/>
      <c r="E9" s="102"/>
      <c r="F9" s="103"/>
      <c r="G9" s="104">
        <f t="shared" ca="1" si="3"/>
        <v>46004.545244212961</v>
      </c>
      <c r="H9" s="103"/>
      <c r="I9" s="102" t="str">
        <f>IFERROR(VLOOKUP(D9,[1]DB!A:F,6,0),"")</f>
        <v/>
      </c>
      <c r="J9" s="102" t="str">
        <f>IFERROR(VLOOKUP(D9,[1]DB!A:G,7,0),"")</f>
        <v/>
      </c>
      <c r="K9" s="102"/>
      <c r="L9" s="102" t="str">
        <f>IFERROR(VLOOKUP(D9,[1]DB!A:I,9,0),"")</f>
        <v/>
      </c>
      <c r="M9" s="102"/>
    </row>
    <row r="10" spans="1:13">
      <c r="A10" s="151"/>
      <c r="B10" s="151" t="str">
        <f>IFERROR(VLOOKUP(D10,[1]DB!A:K,11,0),"")</f>
        <v/>
      </c>
      <c r="C10" s="151"/>
      <c r="D10" s="151"/>
      <c r="E10" s="151"/>
      <c r="F10" s="152"/>
      <c r="G10" s="153">
        <f t="shared" ca="1" si="3"/>
        <v>46004.545244212961</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46004.545244212961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46004.545244212961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02"/>
      <c r="E13" s="151"/>
      <c r="F13" s="152"/>
      <c r="G13" s="153">
        <f t="shared" ca="1" si="3"/>
        <v>46004.545244212961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46004.545244212961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46004.545244212961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46004.545244212961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46004.545244212961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46004.545244212961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46004.545244212961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46004.545244212961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46004.545244212961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46004.545244212961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46004.545244212961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46004.545244212961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46004.545244212961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46004.545244212961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46004.545244212961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46004.545244212961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46004.545244212961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46004.545244212961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46004.545244212961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46004.545244212961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46004.545244212961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46004.545244212961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46004.545244212961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46004.545244212961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46004.545244212961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46004.545244212961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46004.545244212961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46004.545244212961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46004.545244212961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46004.545244212961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46004.545244212961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46004.545244212961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46004.545244212961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46004.545244212961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46004.545244212961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ref="G48:G54" ca="1" si="4">IFERROR(NOW()-F48,"")</f>
        <v>46004.545244212961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4"/>
        <v>46004.545244212961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46004.545244212961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46004.545244212961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46004.545244212961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46004.545244212961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46004.545244212961</v>
      </c>
      <c r="H54" s="152"/>
      <c r="I54" s="151" t="str">
        <f>IFERROR(VLOOKUP(D54,[1]DB!A:F,6,0),"")</f>
        <v/>
      </c>
      <c r="J54" s="151" t="str">
        <f>IFERROR(VLOOKUP(D54,[1]DB!A:G,7,0),"")</f>
        <v/>
      </c>
      <c r="K54" s="151"/>
      <c r="L54" s="151" t="str">
        <f>IFERROR(VLOOKUP(D54,[1]DB!A:I,9,0),"")</f>
        <v/>
      </c>
      <c r="M54" s="151"/>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8"/>
  <sheetViews>
    <sheetView workbookViewId="0">
      <selection activeCell="G5" sqref="G5"/>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39144</v>
      </c>
      <c r="B2" s="157" t="s">
        <v>5400</v>
      </c>
      <c r="C2" s="115">
        <v>1</v>
      </c>
      <c r="D2" s="157" t="s">
        <v>30983</v>
      </c>
      <c r="E2" s="158" t="s">
        <v>39106</v>
      </c>
      <c r="F2" s="159">
        <v>46004.51</v>
      </c>
      <c r="G2" s="72">
        <f t="shared" ref="G2:G36" ca="1" si="0">IFERROR(NOW()-F2,"-")</f>
        <v>3.5244212958787102E-2</v>
      </c>
      <c r="H2" s="159">
        <v>46004.504236111112</v>
      </c>
      <c r="I2" s="157" t="s">
        <v>22</v>
      </c>
      <c r="J2" s="157" t="s">
        <v>65</v>
      </c>
      <c r="K2" s="160" t="s">
        <v>39145</v>
      </c>
      <c r="L2" s="161" t="s">
        <v>8215</v>
      </c>
    </row>
    <row r="3" spans="1:16382" ht="31.5" customHeight="1">
      <c r="A3" s="113" t="s">
        <v>39125</v>
      </c>
      <c r="B3" s="114" t="str">
        <f>IFERROR(VLOOKUP(D3,DB!A:K,11,0),"")</f>
        <v>R6</v>
      </c>
      <c r="C3" s="115">
        <v>1</v>
      </c>
      <c r="D3" s="114" t="s">
        <v>37310</v>
      </c>
      <c r="E3" s="136"/>
      <c r="F3" s="116"/>
      <c r="G3" s="72">
        <f t="shared" ca="1" si="0"/>
        <v>46004.545244212961</v>
      </c>
      <c r="H3" s="116">
        <v>46004.489918981482</v>
      </c>
      <c r="I3" s="114" t="str">
        <f>IFERROR(VLOOKUP(D3,DB!A:F,6,0),"")</f>
        <v>Generator-SG</v>
      </c>
      <c r="J3" s="114" t="str">
        <f>IFERROR(VLOOKUP(D3,DB!A:G,7,0),"")</f>
        <v>Dead</v>
      </c>
      <c r="K3" s="117" t="s">
        <v>39146</v>
      </c>
      <c r="L3" s="131" t="str">
        <f>IFERROR(VLOOKUP(D3,DB!A:I,9,0),"")</f>
        <v>Latis</v>
      </c>
    </row>
    <row r="4" spans="1:16382" ht="31.5" customHeight="1">
      <c r="A4" s="113"/>
      <c r="B4" s="114" t="str">
        <f>IFERROR(VLOOKUP(D4,DB!A:K,11,0),"")</f>
        <v/>
      </c>
      <c r="C4" s="115"/>
      <c r="D4" s="114"/>
      <c r="E4" s="136"/>
      <c r="F4" s="116"/>
      <c r="G4" s="72">
        <f t="shared" ca="1" si="0"/>
        <v>46004.545244212961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46004.545244212961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46004.545244212961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46004.545244212961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46004.545244212961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46004.545244212961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46004.545244212961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46004.545244212961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46004.545244212961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46004.545244212961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46004.545244212961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46004.545244212961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46004.545244212961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46004.545244212961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46004.545244212961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46004.545244212961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46004.545244212961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46004.545244212961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46004.545244212961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46004.545244212961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46004.545244212961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46004.545244212961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46004.545244212961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46004.545244212961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46004.545244212961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46004.545244212961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46004.545244212961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46004.545244212961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46004.545244212961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46004.545244212961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46004.545244212961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46004.545244212961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46004.545244212961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ref="G37:G100" ca="1" si="1">IFERROR(NOW()-F37,"-")</f>
        <v>46004.545244212961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46004.545244212961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46004.545244212961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46004.545244212961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46004.545244212961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46004.545244212961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46004.545244212961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46004.545244212961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46004.545244212961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46004.545244212961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46004.545244212961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46004.545244212961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46004.545244212961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46004.545244212961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46004.545244212961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46004.545244212961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46004.545244212961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46004.545244212961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46004.545244212961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46004.545244212961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46004.545244212961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46004.545244212961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46004.545244212961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46004.545244212961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46004.545244212961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46004.545244212961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46004.545244212961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46004.545244212961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46004.545244212961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46004.545244212961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46004.545244212961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46004.545244212961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46004.545244212961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46004.545244212961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46004.545244212961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46004.545244212961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46004.545244212961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46004.545244212961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46004.545244212961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46004.545244212961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46004.545244212961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46004.545244212961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46004.545244212961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46004.545244212961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46004.545244212961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46004.545244212961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46004.545244212961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46004.545244212961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46004.545244212961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46004.545244212961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46004.545244212961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46004.545244212961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46004.545244212961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46004.545244212961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46004.545244212961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46004.545244212961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46004.545244212961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46004.545244212961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46004.545244212961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46004.545244212961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46004.545244212961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46004.545244212961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46004.545244212961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46004.545244212961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ref="G101:G164" ca="1" si="2">IFERROR(NOW()-F101,"-")</f>
        <v>46004.545244212961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46004.545244212961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46004.545244212961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46004.545244212961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46004.545244212961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46004.545244212961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46004.545244212961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46004.545244212961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46004.545244212961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46004.545244212961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46004.545244212961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46004.545244212961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46004.545244212961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46004.545244212961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46004.545244212961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46004.545244212961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46004.545244212961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46004.545244212961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46004.545244212961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46004.545244212961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46004.545244212961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46004.545244212961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46004.545244212961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46004.545244212961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46004.545244212961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46004.545244212961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46004.545244212961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46004.545244212961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46004.545244212961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46004.545244212961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46004.545244212961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46004.545244212961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46004.545244212961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46004.545244212961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46004.545244212961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46004.545244212961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46004.545244212961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46004.545244212961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46004.545244212961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46004.545244212961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46004.545244212961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46004.545244212961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46004.545244212961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46004.545244212961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46004.545244212961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46004.545244212961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46004.545244212961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46004.545244212961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46004.545244212961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46004.545244212961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46004.545244212961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46004.545244212961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46004.545244212961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46004.545244212961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46004.545244212961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46004.545244212961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46004.545244212961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46004.545244212961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46004.545244212961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46004.545244212961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46004.545244212961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46004.545244212961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46004.545244212961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46004.545244212961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ref="G165:G228" ca="1" si="3">IFERROR(NOW()-F165,"-")</f>
        <v>46004.545244212961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46004.545244212961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46004.545244212961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46004.545244212961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46004.545244212961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46004.545244212961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46004.545244212961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46004.545244212961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46004.545244212961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46004.545244212961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46004.545244212961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46004.545244212961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46004.545244212961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46004.545244212961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46004.545244212961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46004.545244212961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46004.545244212961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46004.545244212961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46004.545244212961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46004.545244212961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46004.545244212961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46004.545244212961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46004.545244212961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46004.545244212961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46004.545244212961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46004.545244212961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46004.545244212961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46004.545244212961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46004.545244212961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46004.545244212961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46004.545244212961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46004.545244212961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46004.545244212961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46004.545244212961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46004.545244212961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46004.545244212961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46004.545244212961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46004.545244212961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46004.545244212961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46004.545244212961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46004.545244212961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46004.545244212961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46004.545244212961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46004.545244212961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46004.545244212961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46004.545244212961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46004.545244212961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46004.545244212961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46004.545244212961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46004.545244212961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46004.545244212961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46004.545244212961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46004.545244212961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46004.545244212961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46004.545244212961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46004.545244212961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46004.545244212961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46004.545244212961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46004.545244212961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46004.545244212961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46004.545244212961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46004.545244212961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46004.545244212961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46004.545244212961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ref="G229:G292" ca="1" si="4">IFERROR(NOW()-F229,"-")</f>
        <v>46004.545244212961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46004.545244212961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46004.545244212961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46004.545244212961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46004.545244212961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46004.545244212961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46004.545244212961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46004.545244212961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46004.545244212961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46004.545244212961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46004.545244212961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46004.545244212961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46004.545244212961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46004.545244212961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46004.545244212961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46004.545244212961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46004.545244212961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46004.545244212961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46004.545244212961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46004.545244212961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46004.545244212961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46004.545244212961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46004.545244212961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46004.545244212961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46004.545244212961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46004.545244212961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46004.545244212961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46004.545244212961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46004.545244212961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46004.545244212961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46004.545244212961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46004.545244212961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46004.545244212961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46004.545244212961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46004.545244212961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46004.545244212961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46004.545244212961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46004.545244212961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46004.545244212961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46004.545244212961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46004.545244212961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46004.545244212961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46004.545244212961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46004.545244212961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46004.545244212961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46004.545244212961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46004.545244212961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46004.545244212961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46004.545244212961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46004.545244212961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46004.545244212961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46004.545244212961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46004.545244212961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46004.545244212961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46004.545244212961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46004.545244212961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46004.545244212961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46004.545244212961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46004.545244212961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46004.545244212961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46004.545244212961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46004.545244212961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46004.545244212961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46004.545244212961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ref="G293:G356" ca="1" si="5">IFERROR(NOW()-F293,"-")</f>
        <v>46004.545244212961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46004.545244212961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46004.545244212961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46004.545244212961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46004.545244212961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46004.545244212961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46004.545244212961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46004.545244212961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46004.545244212961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46004.545244212961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46004.545244212961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46004.545244212961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46004.545244212961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46004.545244212961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46004.545244212961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46004.545244212961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46004.545244212961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46004.545244212961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46004.545244212961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46004.545244212961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46004.545244212961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46004.545244212961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46004.545244212961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46004.545244212961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46004.545244212961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46004.545244212961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46004.545244212961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46004.545244212961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46004.545244212961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46004.545244212961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46004.545244212961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46004.545244212961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46004.545244212961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46004.545244212961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46004.545244212961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46004.545244212961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46004.545244212961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46004.545244212961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46004.545244212961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46004.545244212961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46004.545244212961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46004.545244212961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46004.545244212961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46004.545244212961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46004.545244212961</v>
      </c>
      <c r="H337" s="116"/>
      <c r="I337" s="114" t="str">
        <f>IFERROR(VLOOKUP(D337,DB!A:F,6,0),"")</f>
        <v/>
      </c>
      <c r="J337" s="114" t="str">
        <f>IFERROR(VLOOKUP(D337,DB!A:G,7,0),"")</f>
        <v/>
      </c>
      <c r="K337" s="117"/>
      <c r="L337" s="131" t="str">
        <f>IFERROR(VLOOKUP(D337,DB!A:I,9,0),"")</f>
        <v/>
      </c>
    </row>
    <row r="338" spans="1:12" ht="31.5" customHeight="1">
      <c r="A338" s="137"/>
      <c r="B338" s="138" t="str">
        <f>IFERROR(VLOOKUP(D338,DB!A:K,11,0),"")</f>
        <v/>
      </c>
      <c r="C338" s="139"/>
      <c r="D338" s="138"/>
      <c r="E338" s="136"/>
      <c r="F338" s="140"/>
      <c r="G338" s="141">
        <f t="shared" ca="1" si="5"/>
        <v>46004.545244212961</v>
      </c>
      <c r="H338" s="140"/>
      <c r="I338" s="138" t="str">
        <f>IFERROR(VLOOKUP(D338,DB!A:F,6,0),"")</f>
        <v/>
      </c>
      <c r="J338" s="138" t="str">
        <f>IFERROR(VLOOKUP(D338,DB!A:G,7,0),"")</f>
        <v/>
      </c>
      <c r="K338" s="142"/>
      <c r="L338" s="143" t="str">
        <f>IFERROR(VLOOKUP(D338,DB!A:I,9,0),"")</f>
        <v/>
      </c>
    </row>
  </sheetData>
  <dataValidations count="2">
    <dataValidation allowBlank="1" showInputMessage="1" showErrorMessage="1" sqref="E1" xr:uid="{9E1BC488-8814-4F8A-8DBE-742B3278AB71}"/>
    <dataValidation type="list" allowBlank="1" showInputMessage="1" showErrorMessage="1" sqref="E3:E3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2025-12-13T10:07:06Z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