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94" documentId="120_S{2AC9BD13-BADA-5192-A53E-5A8FF88502F6}" xr6:coauthVersionLast="47" xr6:coauthVersionMax="47" xr10:uidLastSave="{DAD33C67-A131-440C-AEB9-D455C372969D}"/>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<sst xmlns="http://schemas.openxmlformats.org/spreadsheetml/2006/main" count="180289" uniqueCount="39127">
  <si>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</si>
  <si>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</si>
  <si>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</si>
  <si>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</si>
  <si>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</si>
  <si>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</si>
  <si>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</si>
  <si>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</si>
  <si>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</si>
  <si>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</si>
  <si>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</si>
  <si>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</si>
  <si>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</si>
  <si>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</si>
  <si>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</si>
  <si>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</si>
  <si>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</si>
  <si>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</si>
  <si>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</si>
  <si>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</si>
  <si>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</si>
  <si>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</si>
  <si>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</si>
  <si>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</si>
  <si>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</si>
  <si>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</si>
  <si>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</si>
  <si>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</si>
  <si>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</si>
  <si>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</si>
  <si>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</si>
  <si>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</si>
  <si>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</si>
  <si>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</si>
  <si>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</si>
  <si>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</si>
  <si>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</si>
  <si>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</si>
  <si>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</si>
  <si>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</si>
  <si>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</si>
  <si>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</si>
  <si>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</si>
  <si>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</si>
  <si>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</si>
  <si>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</si>
  <si>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</si>
  <si>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</si>
  <si>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</si>
  <si>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</si>
  <si>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</si>
  <si>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</si>
  <si>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</si>
  <si>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</si>
  <si>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</si>
  <si>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</si>
  <si>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</si>
  <si>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</si>
  <si>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</si>
  <si>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</si>
  <si>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</si>
  <si>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</si>
  <si>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</si>
  <si>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</si>
  <si>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</si>
  <si>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</si>
  <si>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</si>
  <si>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</si>
  <si>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</si>
  <si>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</si>
  <si>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</si>
  <si>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</si>
  <si>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</si>
  <si>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</si>
  <si>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</si>
  <si>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</si>
  <si>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</si>
  <si>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</si>
  <si>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</si>
  <si>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</si>
  <si>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</si>
  <si>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</si>
  <si>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</si>
  <si>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</si>
  <si>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</si>
  <si>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</si>
  <si>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</si>
  <si>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</si>
  <si>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</si>
  <si>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</si>
  <si>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</si>
  <si>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</si>
  <si>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</si>
  <si>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</si>
  <si>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</si>
  <si>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</si>
  <si>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</si>
  <si>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</si>
  <si>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</si>
  <si>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</si>
  <si>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</si>
  <si>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</si>
  <si>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</si>
  <si>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</si>
  <si>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</si>
  <si>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</si>
  <si>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</si>
  <si>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</si>
  <si>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</si>
  <si>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</si>
  <si>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</si>
  <si>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</si>
  <si>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</si>
  <si>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</si>
  <si>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</si>
  <si>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</si>
  <si>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</si>
  <si>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</si>
  <si>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</si>
  <si>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</si>
  <si>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</si>
  <si>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</si>
  <si>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</si>
  <si>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</si>
  <si>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</si>
  <si>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</si>
  <si>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</si>
  <si>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</si>
  <si>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</si>
  <si>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</si>
  <si>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</si>
  <si>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</si>
  <si>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</si>
  <si>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</si>
  <si>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</si>
  <si>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</si>
  <si>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</si>
  <si>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</si>
  <si>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</si>
  <si>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</si>
  <si>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</si>
  <si>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</si>
  <si>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</si>
  <si>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</si>
  <si>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</si>
  <si>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</si>
  <si>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</si>
  <si>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</si>
  <si>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</si>
  <si>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</si>
  <si>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</si>
  <si>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</si>
  <si>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</si>
  <si>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</si>
  <si>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</si>
  <si>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</si>
  <si>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</si>
  <si>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</si>
  <si>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</si>
  <si>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</si>
  <si>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</si>
  <si>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</si>
  <si>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</si>
  <si>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</si>
  <si>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</si>
  <si>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</si>
  <si>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</si>
  <si>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</si>
  <si>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</si>
  <si>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</si>
  <si>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</si>
  <si>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</si>
  <si>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</si>
  <si>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</si>
  <si>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</si>
  <si>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</si>
  <si>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</si>
  <si>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</si>
  <si>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</si>
  <si>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</si>
  <si>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</si>
  <si>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</si>
  <si>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</si>
  <si>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</si>
  <si>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</si>
  <si>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</si>
  <si>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</si>
  <si>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</si>
  <si>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</si>
  <si>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</si>
  <si>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</si>
  <si>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</si>
  <si>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</si>
  <si>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</si>
  <si>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</si>
  <si>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</si>
  <si>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</si>
  <si>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</si>
  <si>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</si>
  <si>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</si>
  <si>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</si>
  <si>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</si>
  <si>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</si>
  <si>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</si>
  <si>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</si>
  <si>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</si>
  <si>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</si>
  <si>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</si>
  <si>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</si>
  <si>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</si>
  <si>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</si>
  <si>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</si>
  <si>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</si>
  <si>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</si>
  <si>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</si>
  <si>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</si>
  <si>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</si>
  <si>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</si>
  <si>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</si>
  <si>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</si>
  <si>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</si>
  <si>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</si>
  <si>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</si>
  <si>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</si>
  <si>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</si>
  <si>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</si>
  <si>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</si>
  <si>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</si>
  <si>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</si>
  <si>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</si>
  <si>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</si>
  <si>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</si>
  <si>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</si>
  <si>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</si>
  <si>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</si>
  <si>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</si>
  <si>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</si>
  <si>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</si>
  <si>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</si>
  <si>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</si>
  <si>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</si>
  <si>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</si>
  <si>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</si>
  <si>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</si>
  <si>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</si>
  <si>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</si>
  <si>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</si>
  <si>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</si>
  <si>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</si>
  <si>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</si>
  <si>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</si>
  <si>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</si>
  <si>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</si>
  <si>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</si>
  <si>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</si>
  <si>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</si>
  <si>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</si>
  <si>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</si>
  <si>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</si>
  <si>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</si>
  <si>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</si>
  <si>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</si>
  <si>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</si>
  <si>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</si>
  <si>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</si>
  <si>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</si>
  <si>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</si>
  <si>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</si>
  <si>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</si>
  <si>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</si>
  <si>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</si>
  <si>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</si>
  <si>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</si>
  <si>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</si>
  <si>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</si>
  <si>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</si>
  <si>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</si>
  <si>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</si>
  <si>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</si>
  <si>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</si>
  <si>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</si>
  <si>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</si>
  <si>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</si>
  <si>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</si>
  <si>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</si>
  <si>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</si>
  <si>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</si>
  <si>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</si>
  <si>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</si>
  <si>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</si>
  <si>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</si>
  <si>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</si>
  <si>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</si>
  <si>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</si>
  <si>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</si>
  <si>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</si>
  <si>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</si>
  <si>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</si>
  <si>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</si>
  <si>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</si>
  <si>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</si>
  <si>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</si>
  <si>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</si>
  <si>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</si>
  <si>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</si>
  <si>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</si>
  <si>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</si>
  <si>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</si>
  <si>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</si>
  <si>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</si>
  <si>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</si>
  <si>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</si>
  <si>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</si>
  <si>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</si>
  <si>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</si>
  <si>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</si>
  <si>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</si>
  <si>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</si>
  <si>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</si>
  <si>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</si>
  <si>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</si>
  <si>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</si>
  <si>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</si>
  <si>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</si>
  <si>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</si>
  <si>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</si>
  <si>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</si>
  <si>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</si>
  <si>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</si>
  <si>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</si>
  <si>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</si>
  <si>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</si>
  <si>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</si>
  <si>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</si>
  <si>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</si>
  <si>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</si>
  <si>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</si>
  <si>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</si>
  <si>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</si>
  <si>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</si>
  <si>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</si>
  <si>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</si>
  <si>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</si>
  <si>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</si>
  <si>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</si>
  <si>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</si>
  <si>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</si>
  <si>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</si>
  <si>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</si>
  <si>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</si>
  <si>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</si>
  <si>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</si>
  <si>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</si>
  <si>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</si>
  <si>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</si>
  <si>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</si>
  <si>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</si>
  <si>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</si>
  <si>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</si>
  <si>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</si>
  <si>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</si>
  <si>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</si>
  <si>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</si>
  <si>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</si>
  <si>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</si>
  <si>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</si>
  <si>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</si>
  <si>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</si>
  <si>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</si>
  <si>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</si>
  <si>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</si>
  <si>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</si>
  <si>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</si>
  <si>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</si>
  <si>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</si>
  <si>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</si>
  <si>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</si>
  <si>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</si>
  <si>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</si>
  <si>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</si>
  <si>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</si>
  <si>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</si>
  <si>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</si>
  <si>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</si>
  <si>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</si>
  <si>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</si>
  <si>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</si>
  <si>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</si>
  <si>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</si>
  <si>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</si>
  <si>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</si>
  <si>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</si>
  <si>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</si>
  <si>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</si>
  <si>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</si>
  <si>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</si>
  <si>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</si>
  <si>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</si>
  <si>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</si>
  <si>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</si>
  <si>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</si>
  <si>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</si>
  <si>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</si>
  <si>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</si>
  <si>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</si>
  <si>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</si>
  <si>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</si>
  <si>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</si>
  <si>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</si>
  <si>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</si>
  <si>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</si>
  <si>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</si>
  <si>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</si>
  <si>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</si>
  <si>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</si>
  <si>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</si>
  <si>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</si>
  <si>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</si>
  <si>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</si>
  <si>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</si>
  <si>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</si>
  <si>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</si>
  <si>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</si>
  <si>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</si>
  <si>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</si>
  <si>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</si>
  <si>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</si>
  <si>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</si>
  <si>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</si>
  <si>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</si>
  <si>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</si>
  <si>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</si>
  <si>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</si>
  <si>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</si>
  <si>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</si>
  <si>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</si>
  <si>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</si>
  <si>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</si>
  <si>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</si>
  <si>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</si>
  <si>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</si>
  <si>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</si>
  <si>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</si>
  <si>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</si>
  <si>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</si>
  <si>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</si>
  <si>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</si>
  <si>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</si>
  <si>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</si>
  <si>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</si>
  <si>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</si>
  <si>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</si>
  <si>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</si>
  <si>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</si>
  <si>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</si>
  <si>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</si>
  <si>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</si>
  <si>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</si>
  <si>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</si>
  <si>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</si>
  <si>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</si>
  <si>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</si>
  <si>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</si>
  <si>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</si>
  <si>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</si>
  <si>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</si>
  <si>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</si>
  <si>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</si>
  <si>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</si>
  <si>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</si>
  <si>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</si>
  <si>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</si>
  <si>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</si>
  <si>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</si>
  <si>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</si>
  <si>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</si>
  <si>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</si>
  <si>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</si>
  <si>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</si>
  <si>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</si>
  <si>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</si>
  <si>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</si>
  <si>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</si>
  <si>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</si>
  <si>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</si>
  <si>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</si>
  <si>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</si>
  <si>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</si>
  <si>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</si>
  <si>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</si>
  <si>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</si>
  <si>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</si>
  <si>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</si>
  <si>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</si>
  <si>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</si>
  <si>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</si>
  <si>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</si>
  <si>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</si>
  <si>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</si>
  <si>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</si>
  <si>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</si>
  <si>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</si>
  <si>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</si>
  <si>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</si>
  <si>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</si>
  <si>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</si>
  <si>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</si>
  <si>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</si>
  <si>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</si>
  <si>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</si>
  <si>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</si>
  <si>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</si>
  <si>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</si>
  <si>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</si>
  <si>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</si>
  <si>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</si>
  <si>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</si>
  <si>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</si>
  <si>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</si>
  <si>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</si>
  <si>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</si>
  <si>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</si>
  <si>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</si>
  <si>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</si>
  <si>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</si>
  <si>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</si>
  <si>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</si>
  <si>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</si>
  <si>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</si>
  <si>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</si>
  <si>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</si>
  <si>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</si>
  <si>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</si>
  <si>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</si>
  <si>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</si>
  <si>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</si>
  <si>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</si>
  <si>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</si>
  <si>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</si>
  <si>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</si>
  <si>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</si>
  <si>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</si>
  <si>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</si>
  <si>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</si>
  <si>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</si>
  <si>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</si>
  <si>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</si>
  <si>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</si>
  <si>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</si>
  <si>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</si>
  <si>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</si>
  <si>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</si>
  <si>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</si>
  <si>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</si>
  <si>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</si>
  <si>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</si>
  <si>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</si>
  <si>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</si>
  <si>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</si>
  <si>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</si>
  <si>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</si>
  <si>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</si>
  <si>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</si>
  <si>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</si>
  <si>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</si>
  <si>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</si>
  <si>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</si>
  <si>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</si>
  <si>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</si>
  <si>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</si>
  <si>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</si>
  <si>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</si>
  <si>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</si>
  <si>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</si>
  <si>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</si>
  <si>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</si>
  <si>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</si>
  <si>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</si>
  <si>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</si>
  <si>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</si>
  <si>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</si>
  <si>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</si>
  <si>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</si>
  <si>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</si>
  <si>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</si>
  <si>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</si>
  <si>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</si>
  <si>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</si>
  <si>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</si>
  <si>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</si>
  <si>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</si>
  <si>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</si>
  <si>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</si>
  <si>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</si>
  <si>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</si>
  <si>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</si>
  <si>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</si>
  <si>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</si>
  <si>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</si>
  <si>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</si>
  <si>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</si>
  <si>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</si>
  <si>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</si>
  <si>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</si>
  <si>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</si>
  <si>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</si>
  <si>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</si>
  <si>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</si>
  <si>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</si>
  <si>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</si>
  <si>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</si>
  <si>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</si>
  <si>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</si>
  <si>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</si>
  <si>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</si>
  <si>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</si>
  <si>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</si>
  <si>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</si>
  <si>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</si>
  <si>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</si>
  <si>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</si>
  <si>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</si>
  <si>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</si>
  <si>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</si>
  <si>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</si>
  <si>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</si>
  <si>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</si>
  <si>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</si>
  <si>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</si>
  <si>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</si>
  <si>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</si>
  <si>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</si>
  <si>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</si>
  <si>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</si>
  <si>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</si>
  <si>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</si>
  <si>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</si>
  <si>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</si>
  <si>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</si>
  <si>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</si>
  <si>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</si>
  <si>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</si>
  <si>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</si>
  <si>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</si>
  <si>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</si>
  <si>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</si>
  <si>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</si>
  <si>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</si>
  <si>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</si>
  <si>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</si>
  <si>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</si>
  <si>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</si>
  <si>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</si>
  <si>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</si>
  <si>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</si>
  <si>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</si>
  <si>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</si>
  <si>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</si>
  <si>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</si>
  <si>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</si>
  <si>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</si>
  <si>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</si>
  <si>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</si>
  <si>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</si>
  <si>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</si>
  <si>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</si>
  <si>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</si>
  <si>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</si>
  <si>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</si>
  <si>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</si>
  <si>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</si>
  <si>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</si>
  <si>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</si>
  <si>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</si>
  <si>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</si>
  <si>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</si>
  <si>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</si>
  <si>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</si>
  <si>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</si>
  <si>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</si>
  <si>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</si>
  <si>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</si>
  <si>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</si>
  <si>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</si>
  <si>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</si>
  <si>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</si>
  <si>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</si>
  <si>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</si>
  <si>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</si>
  <si>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</si>
  <si>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</si>
  <si>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</si>
  <si>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</si>
  <si>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</si>
  <si>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</si>
  <si>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</si>
  <si>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</si>
  <si>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</si>
  <si>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</si>
  <si>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</si>
  <si>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</si>
  <si>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</si>
  <si>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</si>
  <si>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</si>
  <si>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</si>
  <si>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</si>
  <si>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</si>
  <si>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</si>
  <si>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</si>
  <si>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</si>
  <si>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</si>
  <si>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</si>
  <si>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</si>
  <si>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</si>
  <si>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</si>
  <si>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</si>
  <si>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</si>
  <si>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</si>
  <si>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</si>
  <si>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</si>
  <si>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</si>
  <si>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</si>
  <si>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</si>
  <si>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</si>
  <si>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</si>
  <si>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</si>
  <si>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</si>
  <si>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</si>
  <si>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</si>
  <si>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</si>
  <si>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</si>
  <si>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</si>
  <si>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</si>
  <si>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</si>
  <si>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</si>
  <si>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</si>
  <si>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</si>
  <si>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</si>
  <si>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</si>
  <si>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</si>
  <si>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</si>
  <si>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</si>
  <si>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</si>
  <si>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</si>
  <si>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</si>
  <si>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</si>
  <si>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</si>
  <si>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</si>
  <si>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</si>
  <si>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</si>
  <si>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</si>
  <si>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</si>
  <si>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</si>
  <si>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</si>
  <si>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</si>
  <si>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</si>
  <si>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</si>
  <si>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</si>
  <si>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</si>
  <si>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</si>
  <si>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</si>
  <si>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</si>
  <si>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</si>
  <si>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</si>
  <si>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</si>
  <si>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</si>
  <si>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</si>
  <si>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</si>
  <si>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</si>
  <si>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</si>
  <si>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</si>
  <si>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</si>
  <si>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</si>
  <si>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</si>
  <si>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</si>
  <si>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</si>
  <si>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</si>
  <si>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</si>
  <si>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</si>
  <si>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</si>
  <si>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</si>
  <si>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</si>
  <si>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</si>
  <si>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</si>
  <si>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</si>
  <si>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</si>
  <si>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</si>
  <si>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</si>
  <si>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</si>
  <si>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</si>
  <si>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</si>
  <si>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</si>
  <si>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</si>
  <si>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</si>
  <si>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</si>
  <si>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</si>
  <si>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</si>
  <si>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</si>
  <si>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</si>
  <si>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</si>
  <si>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</si>
  <si>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</si>
  <si>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</si>
  <si>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</si>
  <si>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</si>
  <si>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</si>
  <si>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</si>
  <si>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</si>
  <si>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</si>
  <si>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</si>
  <si>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</si>
  <si>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</si>
  <si>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</si>
  <si>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</si>
  <si>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</si>
  <si>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</si>
  <si>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</si>
  <si>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</si>
  <si>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</si>
  <si>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</si>
  <si>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</si>
  <si>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</si>
  <si>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</si>
  <si>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</si>
  <si>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</si>
  <si>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</si>
  <si>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</si>
  <si>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</si>
  <si>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</si>
  <si>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</si>
  <si>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</si>
  <si>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</si>
  <si>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</si>
  <si>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</si>
  <si>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</si>
  <si>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</si>
  <si>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</si>
  <si>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</si>
  <si>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</si>
  <si>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</si>
  <si>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</si>
  <si>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</si>
  <si>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</si>
  <si>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</si>
  <si>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</si>
  <si>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</si>
  <si>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</si>
  <si>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</si>
  <si>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</si>
  <si>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</si>
  <si>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</si>
  <si>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</si>
  <si>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</si>
  <si>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</si>
  <si>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</si>
  <si>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</si>
  <si>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</si>
  <si>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</si>
  <si>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</si>
  <si>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</si>
  <si>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</si>
  <si>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</si>
  <si>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</si>
  <si>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</si>
  <si>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</si>
  <si>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</si>
  <si>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</si>
  <si>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</si>
  <si>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</si>
  <si>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</si>
  <si>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</si>
  <si>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</si>
  <si>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</si>
  <si>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</si>
  <si>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</si>
  <si>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</si>
  <si>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</si>
  <si>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</si>
  <si>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</si>
  <si>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</si>
  <si>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</si>
  <si>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</si>
  <si>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</si>
  <si>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</si>
  <si>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</si>
  <si>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</si>
  <si>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</si>
  <si>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</si>
  <si>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</si>
  <si>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</si>
  <si>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</si>
  <si>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</si>
  <si>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</si>
  <si>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</si>
  <si>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</si>
  <si>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</si>
  <si>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</si>
  <si>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</si>
  <si>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</si>
  <si>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</si>
  <si>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</si>
  <si>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</si>
  <si>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</si>
  <si>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</si>
  <si>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</si>
  <si>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</si>
  <si>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</si>
  <si>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</si>
  <si>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</si>
  <si>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</si>
  <si>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</si>
  <si>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</si>
  <si>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</si>
  <si>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</si>
  <si>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</si>
  <si>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</si>
  <si>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</si>
  <si>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</si>
  <si>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</si>
  <si>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</si>
  <si>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</si>
  <si>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</si>
  <si>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</si>
  <si>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</si>
  <si>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</si>
  <si>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</si>
  <si>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</si>
  <si>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</si>
  <si>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</si>
  <si>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</si>
  <si>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</si>
  <si>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</si>
  <si>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</si>
  <si>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</si>
  <si>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</si>
  <si>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</si>
  <si>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</si>
  <si>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</si>
  <si>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</si>
  <si>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</si>
  <si>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</si>
  <si>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</si>
  <si>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</si>
  <si>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</si>
  <si>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</si>
  <si>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</si>
  <si>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</si>
  <si>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</si>
  <si>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</si>
  <si>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</si>
  <si>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</si>
  <si>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</si>
  <si>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</si>
  <si>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</si>
  <si>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</si>
  <si>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</si>
  <si>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</si>
  <si>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</si>
  <si>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</si>
  <si>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</si>
  <si>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</si>
  <si>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</si>
  <si>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</si>
  <si>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</si>
  <si>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</si>
  <si>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</si>
  <si>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</si>
  <si>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</si>
  <si>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</si>
  <si>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</si>
  <si>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</si>
  <si>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</si>
  <si>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</si>
  <si>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</si>
  <si>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</si>
  <si>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</si>
  <si>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</si>
  <si>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</si>
  <si>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</si>
  <si>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</si>
  <si>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</si>
  <si>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</si>
  <si>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</si>
  <si>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</si>
  <si>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</si>
  <si>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</si>
  <si>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</si>
  <si>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</si>
  <si>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</si>
  <si>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</si>
  <si>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</si>
  <si>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</si>
  <si>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</si>
  <si>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</si>
  <si>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</si>
  <si>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</si>
  <si>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</si>
  <si>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</si>
  <si>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</si>
  <si>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</si>
  <si>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</si>
  <si>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</si>
  <si>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</si>
  <si>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</si>
  <si>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</si>
  <si>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</si>
  <si>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</si>
  <si>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</si>
  <si>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</si>
  <si>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</si>
  <si>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</si>
  <si>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</si>
  <si>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</si>
  <si>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</si>
  <si>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</si>
  <si>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</si>
  <si>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</si>
  <si>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</si>
  <si>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</si>
  <si>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</si>
  <si>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</si>
  <si>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</si>
  <si>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</si>
  <si>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</si>
  <si>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</si>
  <si>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</si>
  <si>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</si>
  <si>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</si>
  <si>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</si>
  <si>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</si>
  <si>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</si>
  <si>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</si>
  <si>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</si>
  <si>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</si>
  <si>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</si>
  <si>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</si>
  <si>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</si>
  <si>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</si>
  <si>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</si>
  <si>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</si>
  <si>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</si>
  <si>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</si>
  <si>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</si>
  <si>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</si>
  <si>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</si>
  <si>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</si>
  <si>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</si>
  <si>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</si>
  <si>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</si>
  <si>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</si>
  <si>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</si>
  <si>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</si>
  <si>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</si>
  <si>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</si>
  <si>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</si>
  <si>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</si>
  <si>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</si>
  <si>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</si>
  <si>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</si>
  <si>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</si>
  <si>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</si>
  <si>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</si>
  <si>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</si>
  <si>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</si>
  <si>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</si>
  <si>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</si>
  <si>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</si>
  <si>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</si>
  <si>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</si>
  <si>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</si>
  <si>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</si>
  <si>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</si>
  <si>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</si>
  <si>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</si>
  <si>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</si>
  <si>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</si>
  <si>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</si>
  <si>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</si>
  <si>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</si>
  <si>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</si>
  <si>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</si>
  <si>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</si>
  <si>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</si>
  <si>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</si>
  <si>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</si>
  <si>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</si>
  <si>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</si>
  <si>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</si>
  <si>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</si>
  <si>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</si>
  <si>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</si>
  <si>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</si>
  <si>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</si>
  <si>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</si>
  <si>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</si>
  <si>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</si>
  <si>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</si>
  <si>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</si>
  <si>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</si>
  <si>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</si>
  <si>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</si>
  <si>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</si>
  <si>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</si>
  <si>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</si>
  <si>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</si>
  <si>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</si>
  <si>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</si>
  <si>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</si>
  <si>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</si>
  <si>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</si>
  <si>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</si>
  <si>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</si>
  <si>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</si>
  <si>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</si>
  <si>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</si>
  <si>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</si>
  <si>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</si>
  <si>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</si>
  <si>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</si>
  <si>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</si>
  <si>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</si>
  <si>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</si>
  <si>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</si>
  <si>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</si>
  <si>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</si>
  <si>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</si>
  <si>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</si>
  <si>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</si>
  <si>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</si>
  <si>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</si>
  <si>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</si>
  <si>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</si>
  <si>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</si>
  <si>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</si>
  <si>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</si>
  <si>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</si>
  <si>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</si>
  <si>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</si>
  <si>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</si>
  <si>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</si>
  <si>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</si>
  <si>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</si>
  <si>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</si>
  <si>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</si>
  <si>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</si>
  <si>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</si>
  <si>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</si>
  <si>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</si>
  <si>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</si>
  <si>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</si>
  <si>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</si>
  <si>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</si>
  <si>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</si>
  <si>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</si>
  <si>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</si>
  <si>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</si>
  <si>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</si>
  <si>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</si>
  <si>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</si>
  <si>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</si>
  <si>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</si>
  <si>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</si>
  <si>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</si>
  <si>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</si>
  <si>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</si>
  <si>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</si>
  <si>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</si>
  <si>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</si>
  <si>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</si>
  <si>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</si>
  <si>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</si>
  <si>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</si>
  <si>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</si>
  <si>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</si>
  <si>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</si>
  <si>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</si>
  <si>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</si>
  <si>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</si>
  <si>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</si>
  <si>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</si>
  <si>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</si>
  <si>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</si>
  <si>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</si>
  <si>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</si>
  <si>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</si>
  <si>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</si>
  <si>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</si>
  <si>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</si>
  <si>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</si>
  <si>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</si>
  <si>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</si>
  <si>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</si>
  <si>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</si>
  <si>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</si>
  <si>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</si>
  <si>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</si>
  <si>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</si>
  <si>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</si>
  <si>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</si>
  <si>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</si>
  <si>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</si>
  <si>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</si>
  <si>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</si>
  <si>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</si>
  <si>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</si>
  <si>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</si>
  <si>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</si>
  <si>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</si>
  <si>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</si>
  <si>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</si>
  <si>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</si>
  <si>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</si>
  <si>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</si>
  <si>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</si>
  <si>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</si>
  <si>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</si>
  <si>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</si>
  <si>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</si>
  <si>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</si>
  <si>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</si>
  <si>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</si>
  <si>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</si>
  <si>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</si>
  <si>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</si>
  <si>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</si>
  <si>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</si>
  <si>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</si>
  <si>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</si>
  <si>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</si>
  <si>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</si>
  <si>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</si>
  <si>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</si>
  <si>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</si>
  <si>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</si>
  <si>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</si>
  <si>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</si>
  <si>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</si>
  <si>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</si>
  <si>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</si>
  <si>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</si>
  <si>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</si>
  <si>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</si>
  <si>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</si>
  <si>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</si>
  <si>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</si>
  <si>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</si>
  <si>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</si>
  <si>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</si>
  <si>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</si>
  <si>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</si>
  <si>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</si>
  <si>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</si>
  <si>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</si>
  <si>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</si>
  <si>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</si>
  <si>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</si>
  <si>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</si>
  <si>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</si>
  <si>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</si>
  <si>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</si>
  <si>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</si>
  <si>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</si>
  <si>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</si>
  <si>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</si>
  <si>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</si>
  <si>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</si>
  <si>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</si>
  <si>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</si>
  <si>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</si>
  <si>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</si>
  <si>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</si>
  <si>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</si>
  <si>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</si>
  <si>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</si>
  <si>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</si>
  <si>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</si>
  <si>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</si>
  <si>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</si>
  <si>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</si>
  <si>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</si>
  <si>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</si>
  <si>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</si>
  <si>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</si>
  <si>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</si>
  <si>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</si>
  <si>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</si>
  <si>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</si>
  <si>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</si>
  <si>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</si>
  <si>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</si>
  <si>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</si>
  <si>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</si>
  <si>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</si>
  <si>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</si>
  <si>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</si>
  <si>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</si>
  <si>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</si>
  <si>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</si>
  <si>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</si>
  <si>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</si>
  <si>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</si>
  <si>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</si>
  <si>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</si>
  <si>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</si>
  <si>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</si>
  <si>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</si>
  <si>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</si>
  <si>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</si>
  <si>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</si>
  <si>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</si>
  <si>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</si>
  <si>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</si>
  <si>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</si>
  <si>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</si>
  <si>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</si>
  <si>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</si>
  <si>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</si>
  <si>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</si>
  <si>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</si>
  <si>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</si>
  <si>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</si>
  <si>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</si>
  <si>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</si>
  <si>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</si>
  <si>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</si>
  <si>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</si>
  <si>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</si>
  <si>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</si>
  <si>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</si>
  <si>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</si>
  <si>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</si>
  <si>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</si>
  <si>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</si>
  <si>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</si>
  <si>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</si>
  <si>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</si>
  <si>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</si>
  <si>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</si>
  <si>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</si>
  <si>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</si>
  <si>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</si>
  <si>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</si>
  <si>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</si>
  <si>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</si>
  <si>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</si>
  <si>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</si>
  <si>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</si>
  <si>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</si>
  <si>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</si>
  <si>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</si>
  <si>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</si>
  <si>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</si>
  <si>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</si>
  <si>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</si>
  <si>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</si>
  <si>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</si>
  <si>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</si>
  <si>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</si>
  <si>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</si>
  <si>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</si>
  <si>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</si>
  <si>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</si>
  <si>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</si>
  <si>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</si>
  <si>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</si>
  <si>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</si>
  <si>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</si>
  <si>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</si>
  <si>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</si>
  <si>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</si>
  <si>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</si>
  <si>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</si>
  <si>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</si>
  <si>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</si>
  <si>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</si>
  <si>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</si>
  <si>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</si>
  <si>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</si>
  <si>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</si>
  <si>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</si>
  <si>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</si>
  <si>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</si>
  <si>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</si>
  <si>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</si>
  <si>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</si>
  <si>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</si>
  <si>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</si>
  <si>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</si>
  <si>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</si>
  <si>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</si>
  <si>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</si>
  <si>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</si>
  <si>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</si>
  <si>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</si>
  <si>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</si>
  <si>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</si>
  <si>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</si>
  <si>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</si>
  <si>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</si>
  <si>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</si>
  <si>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</si>
  <si>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</si>
  <si>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</si>
  <si>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</si>
  <si>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</si>
  <si>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</si>
  <si>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</si>
  <si>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</si>
  <si>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</si>
  <si>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</si>
  <si>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</si>
  <si>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</si>
  <si>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</si>
  <si>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</si>
  <si>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</si>
  <si>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</si>
  <si>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</si>
  <si>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</si>
  <si>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</si>
  <si>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</si>
  <si>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</si>
  <si>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</si>
  <si>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</si>
  <si>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</si>
  <si>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</si>
  <si>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</si>
  <si>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</si>
  <si>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</si>
  <si>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</si>
  <si>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</si>
  <si>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</si>
  <si>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</si>
  <si>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</si>
  <si>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</si>
  <si>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</si>
  <si>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</si>
  <si>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</si>
  <si>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</si>
  <si>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</si>
  <si>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</si>
  <si>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</si>
  <si>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</si>
  <si>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</si>
  <si>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</si>
  <si>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</si>
  <si>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</si>
  <si>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</si>
  <si>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</si>
  <si>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</si>
  <si>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</si>
  <si>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</si>
  <si>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</si>
  <si>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</si>
  <si>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</si>
  <si>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</si>
  <si>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</si>
  <si>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</si>
  <si>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</si>
  <si>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</si>
  <si>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</si>
  <si>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</si>
  <si>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</si>
  <si>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</si>
  <si>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</si>
  <si>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</si>
  <si>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</si>
  <si>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</si>
  <si>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</si>
  <si>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</si>
  <si>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</si>
  <si>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</si>
  <si>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</si>
  <si>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</si>
  <si>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</si>
  <si>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</si>
  <si>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</si>
  <si>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</si>
  <si>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</si>
  <si>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</si>
  <si>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</si>
  <si>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</si>
  <si>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</si>
  <si>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</si>
  <si>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</si>
  <si>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</si>
  <si>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</si>
  <si>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</si>
  <si>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</si>
  <si>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</si>
  <si>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</si>
  <si>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</si>
  <si>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</si>
  <si>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</si>
  <si>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</si>
  <si>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</si>
  <si>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</si>
  <si>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</si>
  <si>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</si>
  <si>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</si>
  <si>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</si>
  <si>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</si>
  <si>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</si>
  <si>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</si>
  <si>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</si>
  <si>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</si>
  <si>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</si>
  <si>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</si>
  <si>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</si>
  <si>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</si>
  <si>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</si>
  <si>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</si>
  <si>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</si>
  <si>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</si>
  <si>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</si>
  <si>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</si>
  <si>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</si>
  <si>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</si>
  <si>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</si>
  <si>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</si>
  <si>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</si>
  <si>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</si>
  <si>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</si>
  <si>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</si>
  <si>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</si>
  <si>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</si>
  <si>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</si>
  <si>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</si>
  <si>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</si>
  <si>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</si>
  <si>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</si>
  <si>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</si>
  <si>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</si>
  <si>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</si>
  <si>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</si>
  <si>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</si>
  <si>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</si>
  <si>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</si>
  <si>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</si>
  <si>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</si>
  <si>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</si>
  <si>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</si>
  <si>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</si>
  <si>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</si>
  <si>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</si>
  <si>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</si>
  <si>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</si>
  <si>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</si>
  <si>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</si>
  <si>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</si>
  <si>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</si>
  <si>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</si>
  <si>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</si>
  <si>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</si>
  <si>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</si>
  <si>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</si>
  <si>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</si>
  <si>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</si>
  <si>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</si>
  <si>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</si>
  <si>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</si>
  <si>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</si>
  <si>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</si>
  <si>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</si>
  <si>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</si>
  <si>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</si>
  <si>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</si>
  <si>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</si>
  <si>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</si>
  <si>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</si>
  <si>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</si>
  <si>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</si>
  <si>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</si>
  <si>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</si>
  <si>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</si>
  <si>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</si>
  <si>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</si>
  <si>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</si>
  <si>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</si>
  <si>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</si>
  <si>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</si>
  <si>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</si>
  <si>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</si>
  <si>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</si>
  <si>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</si>
  <si>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</si>
  <si>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</si>
  <si>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</si>
  <si>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</si>
  <si>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</si>
  <si>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</si>
  <si>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</si>
  <si>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</si>
  <si>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</si>
  <si>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</si>
  <si>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</si>
  <si>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</si>
  <si>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</si>
  <si>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</si>
  <si>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</si>
  <si>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</si>
  <si>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</si>
  <si>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</si>
  <si>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</si>
  <si>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</si>
  <si>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</si>
  <si>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</si>
  <si>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</si>
  <si>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</si>
  <si>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</si>
  <si>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</si>
  <si>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</si>
  <si>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</si>
  <si>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</si>
  <si>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</si>
  <si>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</si>
  <si>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</si>
  <si>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</si>
  <si>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</si>
  <si>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</si>
  <si>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</si>
  <si>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</si>
  <si>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</si>
  <si>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</si>
  <si>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</si>
  <si>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</si>
  <si>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</si>
  <si>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</si>
  <si>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</si>
  <si>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</si>
  <si>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</si>
  <si>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</si>
  <si>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</si>
  <si>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</si>
  <si>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</si>
  <si>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</si>
  <si>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</si>
  <si>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</si>
  <si>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</si>
  <si>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</si>
  <si>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</si>
  <si>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</si>
  <si>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</si>
  <si>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</si>
  <si>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</si>
  <si>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</si>
  <si>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</si>
  <si>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</si>
  <si>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</si>
  <si>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</si>
  <si>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</si>
  <si>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</si>
  <si>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</si>
  <si>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</si>
  <si>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</si>
  <si>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</si>
  <si>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</si>
  <si>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</si>
  <si>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</si>
  <si>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</si>
  <si>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</si>
  <si>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</si>
  <si>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</si>
  <si>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</si>
  <si>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</si>
  <si>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</si>
  <si>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</si>
  <si>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</si>
  <si>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</si>
  <si>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</si>
  <si>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</si>
  <si>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</si>
  <si>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</si>
  <si>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</si>
  <si>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</si>
  <si>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</si>
  <si>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</si>
  <si>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</si>
  <si>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</si>
  <si>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</si>
  <si>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</si>
  <si>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</si>
  <si>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</si>
  <si>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</si>
  <si>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</si>
  <si>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</si>
  <si>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</si>
  <si>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</si>
  <si>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</si>
  <si>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</si>
  <si>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</si>
  <si>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</si>
  <si>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</si>
  <si>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</si>
  <si>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</si>
  <si>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</si>
  <si>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</si>
  <si>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</si>
  <si>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</si>
  <si>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</si>
  <si>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</si>
  <si>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</si>
  <si>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</si>
  <si>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</si>
  <si>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</si>
  <si>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</si>
  <si>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</si>
  <si>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</si>
  <si>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</si>
  <si>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</si>
  <si>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</si>
  <si>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</si>
  <si>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</si>
  <si>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</si>
  <si>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</si>
  <si>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</si>
  <si>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</si>
  <si>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</si>
  <si>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</si>
  <si>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</si>
  <si>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</si>
  <si>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</si>
  <si>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</si>
  <si>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</si>
  <si>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</si>
  <si>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</si>
  <si>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</si>
  <si>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</si>
  <si>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</si>
  <si>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</si>
  <si>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</si>
  <si>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</si>
  <si>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</si>
  <si>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</si>
  <si>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</si>
  <si>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</si>
  <si>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</si>
  <si>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</si>
  <si>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</si>
  <si>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</si>
  <si>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</si>
  <si>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</si>
  <si>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</si>
  <si>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</si>
  <si>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</si>
  <si>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</si>
  <si>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</si>
  <si>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</si>
  <si>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</si>
  <si>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</si>
  <si>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</si>
  <si>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</si>
  <si>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</si>
  <si>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</si>
  <si>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</si>
  <si>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</si>
  <si>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</si>
  <si>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</si>
  <si>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</si>
  <si>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</si>
  <si>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</si>
  <si>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</si>
  <si>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</si>
  <si>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</si>
  <si>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</si>
  <si>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</si>
  <si>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</si>
  <si>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</si>
  <si>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</si>
  <si>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</si>
  <si>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</si>
  <si>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</si>
  <si>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</si>
  <si>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</si>
  <si>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</si>
  <si>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</si>
  <si>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</si>
  <si>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</si>
  <si>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</si>
  <si>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</si>
  <si>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</si>
  <si>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</si>
  <si>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</si>
  <si>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</si>
  <si>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</si>
  <si>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</si>
  <si>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</si>
  <si>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</si>
  <si>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</si>
  <si>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</si>
  <si>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</si>
  <si>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</si>
  <si>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</si>
  <si>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</si>
  <si>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</si>
  <si>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</si>
  <si>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</si>
  <si>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</si>
  <si>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</si>
  <si>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</si>
  <si>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</si>
  <si>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</si>
  <si>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</si>
  <si>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</si>
  <si>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</si>
  <si>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</si>
  <si>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</si>
  <si>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</si>
  <si>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</si>
  <si>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</si>
  <si>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</si>
  <si>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</si>
  <si>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</si>
  <si>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</si>
  <si>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</si>
  <si>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</si>
  <si>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</si>
  <si>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</si>
  <si>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</si>
  <si>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</si>
  <si>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</si>
  <si>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</si>
  <si>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</si>
  <si>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</si>
  <si>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</si>
  <si>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</si>
  <si>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</si>
  <si>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</si>
  <si>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</si>
  <si>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</si>
  <si>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</si>
  <si>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</si>
  <si>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</si>
  <si>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</si>
  <si>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</si>
  <si>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</si>
  <si>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</si>
  <si>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</si>
  <si>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</si>
  <si>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</si>
  <si>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</si>
  <si>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</si>
  <si>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</si>
  <si>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</si>
  <si>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</si>
  <si>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</si>
  <si>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</si>
  <si>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</si>
  <si>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</si>
  <si>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</si>
  <si>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</si>
  <si>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</si>
  <si>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</si>
  <si>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</si>
  <si>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</si>
  <si>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</si>
  <si>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</si>
  <si>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</si>
  <si>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</si>
  <si>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</si>
  <si>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</si>
  <si>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</si>
  <si>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</si>
  <si>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</si>
  <si>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</si>
  <si>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</si>
  <si>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</si>
  <si>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</si>
  <si>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</si>
  <si>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</si>
  <si>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</si>
  <si>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</si>
  <si>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</si>
  <si>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</si>
  <si>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</si>
  <si>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</si>
  <si>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</si>
  <si>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</si>
  <si>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</si>
  <si>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</si>
  <si>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</si>
  <si>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</si>
  <si>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</si>
  <si>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</si>
  <si>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</si>
  <si>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</si>
  <si>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</si>
  <si>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</si>
  <si>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</si>
  <si>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</si>
  <si>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</si>
  <si>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</si>
  <si>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</si>
  <si>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</si>
  <si>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</si>
  <si>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</si>
  <si>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</si>
  <si>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</si>
  <si>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</si>
  <si>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</si>
  <si>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</si>
  <si>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</si>
  <si>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</si>
  <si>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</si>
  <si>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</si>
  <si>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</si>
  <si>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</si>
  <si>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</si>
  <si>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</si>
  <si>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</si>
  <si>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</si>
  <si>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</si>
  <si>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</si>
  <si>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</si>
  <si>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</si>
  <si>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</si>
  <si>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</si>
  <si>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</si>
  <si>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</si>
  <si>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</si>
  <si>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</si>
  <si>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</si>
  <si>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</si>
  <si>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</si>
  <si>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</si>
  <si>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</si>
  <si>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</si>
  <si>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</si>
  <si>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</si>
  <si>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</si>
  <si>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</si>
  <si>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</si>
  <si>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</si>
  <si>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</si>
  <si>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</si>
  <si>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</si>
  <si>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</si>
  <si>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</si>
  <si>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</si>
  <si>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</si>
  <si>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</si>
  <si>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</si>
  <si>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</si>
  <si>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</si>
  <si>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</si>
  <si>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</si>
  <si>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</si>
  <si>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</si>
  <si>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</si>
  <si>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</si>
  <si>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</si>
  <si>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</si>
  <si>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</si>
  <si>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</si>
  <si>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</si>
  <si>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</si>
  <si>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</si>
  <si>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</si>
  <si>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</si>
  <si>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</si>
  <si>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</si>
  <si>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</si>
  <si>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</si>
  <si>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</si>
  <si>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</si>
  <si>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</si>
  <si>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</si>
  <si>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</si>
  <si>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</si>
  <si>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</si>
  <si>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</si>
  <si>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</si>
  <si>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</si>
  <si>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</si>
  <si>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</si>
  <si>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</si>
  <si>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</si>
  <si>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</si>
  <si>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</si>
  <si>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</si>
  <si>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</si>
  <si>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</si>
  <si>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</si>
  <si>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</si>
  <si>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</si>
  <si>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</si>
  <si>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</si>
  <si>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</si>
  <si>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</si>
  <si>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</si>
  <si>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</si>
  <si>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</si>
  <si>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</si>
  <si>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</si>
  <si>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</si>
  <si>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</si>
  <si>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</si>
  <si>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</si>
  <si>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</si>
  <si>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</si>
  <si>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</si>
  <si>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</si>
  <si>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</si>
  <si>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</si>
  <si>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</si>
  <si>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</si>
  <si>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</si>
  <si>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</si>
  <si>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</si>
  <si>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</si>
  <si>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</si>
  <si>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</si>
  <si>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</si>
  <si>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</si>
  <si>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</si>
  <si>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</si>
  <si>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</si>
  <si>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</si>
  <si>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</si>
  <si>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</si>
  <si>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</si>
  <si>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</si>
  <si>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</si>
  <si>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</si>
  <si>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</si>
  <si>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</si>
  <si>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</si>
  <si>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</si>
  <si>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</si>
  <si>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</si>
  <si>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</si>
  <si>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</si>
  <si>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</si>
  <si>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</si>
  <si>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</si>
  <si>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</si>
  <si>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</si>
  <si>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</si>
  <si>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</si>
  <si>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</si>
  <si>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</si>
  <si>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</si>
  <si>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</si>
  <si>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</si>
  <si>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</si>
  <si>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</si>
  <si>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</si>
  <si>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</si>
  <si>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</si>
  <si>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</si>
  <si>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</si>
  <si>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</si>
  <si>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</si>
  <si>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</si>
  <si>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</si>
  <si>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</si>
  <si>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</si>
  <si>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</si>
  <si>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</si>
  <si>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</si>
  <si>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</si>
  <si>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</si>
  <si>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</si>
  <si>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</si>
  <si>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</si>
  <si>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</si>
  <si>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</si>
  <si>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</si>
  <si>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</si>
  <si>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</si>
  <si>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</si>
  <si>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</si>
  <si>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</si>
  <si>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</si>
  <si>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</si>
  <si>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</si>
  <si>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</si>
  <si>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</si>
  <si>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</si>
  <si>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</si>
  <si>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</si>
  <si>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</si>
  <si>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</si>
  <si>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</si>
  <si>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</si>
  <si>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</si>
  <si>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</si>
  <si>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</si>
  <si>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</si>
  <si>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</si>
  <si>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</si>
  <si>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</si>
  <si>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</si>
  <si>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</si>
  <si>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</si>
  <si>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</si>
  <si>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</si>
  <si>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</si>
  <si>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</si>
  <si>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</si>
  <si>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</si>
  <si>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</si>
  <si>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</si>
  <si>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</si>
  <si>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</si>
  <si>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</si>
  <si>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</si>
  <si>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</si>
  <si>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</si>
  <si>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</si>
  <si>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</si>
  <si>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</si>
  <si>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</si>
  <si>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</si>
  <si>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</si>
  <si>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</si>
  <si>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</si>
  <si>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</si>
  <si>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</si>
  <si>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</si>
  <si>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</si>
  <si>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</si>
  <si>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</si>
  <si>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</si>
  <si>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</si>
  <si>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</si>
  <si>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</si>
  <si>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</si>
  <si>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</si>
  <si>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</si>
  <si>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</si>
  <si>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</si>
  <si>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</si>
  <si>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</si>
  <si>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</si>
  <si>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</si>
  <si>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</si>
  <si>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</si>
  <si>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</si>
  <si>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</si>
  <si>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</si>
  <si>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</si>
  <si>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</si>
  <si>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</si>
  <si>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</si>
  <si>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</si>
  <si>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</si>
  <si>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</si>
  <si>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</si>
  <si>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</si>
  <si>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</si>
  <si>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</si>
  <si>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</si>
  <si>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</si>
  <si>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</si>
  <si>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</si>
  <si>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</si>
  <si>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</si>
  <si>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</si>
  <si>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</si>
  <si>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</si>
  <si>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</si>
  <si>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</si>
  <si>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</si>
  <si>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</si>
  <si>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</si>
  <si>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</si>
  <si>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</si>
  <si>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</si>
  <si>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</si>
  <si>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</si>
  <si>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</si>
  <si>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</si>
  <si>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</si>
  <si>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</si>
  <si>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</si>
  <si>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</si>
  <si>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</si>
  <si>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</si>
  <si>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</si>
  <si>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</si>
  <si>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</si>
  <si>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</si>
  <si>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</si>
  <si>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</si>
  <si>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</si>
  <si>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</si>
  <si>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</si>
  <si>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</si>
  <si>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</si>
  <si>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</si>
  <si>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</si>
  <si>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</si>
  <si>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</si>
  <si>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</si>
  <si>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</si>
  <si>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</si>
  <si>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</si>
  <si>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</si>
  <si>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</si>
  <si>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</si>
  <si>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</si>
  <si>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</si>
  <si>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</si>
  <si>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</si>
  <si>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</si>
  <si>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</si>
  <si>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</si>
  <si>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</si>
  <si>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</si>
  <si>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</si>
  <si>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</si>
  <si>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</si>
  <si>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</si>
  <si>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</si>
  <si>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</si>
  <si>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</si>
  <si>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</si>
  <si>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</si>
  <si>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</si>
  <si>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</si>
  <si>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</si>
  <si>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</si>
  <si>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</si>
  <si>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</si>
  <si>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</si>
  <si>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</si>
  <si>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</si>
  <si>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</si>
  <si>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</si>
  <si>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</si>
  <si>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</si>
  <si>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</si>
  <si>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</si>
  <si>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</si>
  <si>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</si>
  <si>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</si>
  <si>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</si>
  <si>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</si>
  <si>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</si>
  <si>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</si>
  <si>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</si>
  <si>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</si>
  <si>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</si>
  <si>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</si>
  <si>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</si>
  <si>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</si>
  <si>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</si>
  <si>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</si>
  <si>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</si>
  <si>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</si>
  <si>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</si>
  <si>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</si>
  <si>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</si>
  <si>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</si>
  <si>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</si>
  <si>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</si>
  <si>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</si>
  <si>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</si>
  <si>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</si>
  <si>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</si>
  <si>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</si>
  <si>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</si>
  <si>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</si>
  <si>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</si>
  <si>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</si>
  <si>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</si>
  <si>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</si>
  <si>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</si>
  <si>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</si>
  <si>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</si>
  <si>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</si>
  <si>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</si>
  <si>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</si>
  <si>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</si>
  <si>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</si>
  <si>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</si>
  <si>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</si>
  <si>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</si>
  <si>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</si>
  <si>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</si>
  <si>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</si>
  <si>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</si>
  <si>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</si>
  <si>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</si>
  <si>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</si>
  <si>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</si>
  <si>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</si>
  <si>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</si>
  <si>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</si>
  <si>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</si>
  <si>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</si>
  <si>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</si>
  <si>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</si>
  <si>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</si>
  <si>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</si>
  <si>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</si>
  <si>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</si>
  <si>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</si>
  <si>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</si>
  <si>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</si>
  <si>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</si>
  <si>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</si>
  <si>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</si>
  <si>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</si>
  <si>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</si>
  <si>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</si>
  <si>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</si>
  <si>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</si>
  <si>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</si>
  <si>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</si>
  <si>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</si>
  <si>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</si>
  <si>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</si>
  <si>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</si>
  <si>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</si>
  <si>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</si>
  <si>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</si>
  <si>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</si>
  <si>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</si>
  <si>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</si>
  <si>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</si>
  <si>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</si>
  <si>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</si>
  <si>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</si>
  <si>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</si>
  <si>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</si>
  <si>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</si>
  <si>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</si>
  <si>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</si>
  <si>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</si>
  <si>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</si>
  <si>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</si>
  <si>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</si>
  <si>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</si>
  <si>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</si>
  <si>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</si>
  <si>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</si>
  <si>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</si>
  <si>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</si>
  <si>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</si>
  <si>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</si>
  <si>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</si>
  <si>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</si>
  <si>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</si>
  <si>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</si>
  <si>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</si>
  <si>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</si>
  <si>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</si>
  <si>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</si>
  <si>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</si>
  <si>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</si>
  <si>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</si>
  <si>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</si>
  <si>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</si>
  <si>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</si>
  <si>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</si>
  <si>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</si>
  <si>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</si>
  <si>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</si>
  <si>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</si>
  <si>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</si>
  <si>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</si>
  <si>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</si>
  <si>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</si>
  <si>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</si>
  <si>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</si>
  <si>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</si>
  <si>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</si>
  <si>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</si>
  <si>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</si>
  <si>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</si>
  <si>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</si>
  <si>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</si>
  <si>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</si>
  <si>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</si>
  <si>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</si>
  <si>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</si>
  <si>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</si>
  <si>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</si>
  <si>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</si>
  <si>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</si>
  <si>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</si>
  <si>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</si>
  <si>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</si>
  <si>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</si>
  <si>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</si>
  <si>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</si>
  <si>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</si>
  <si>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</si>
  <si>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</si>
  <si>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</si>
  <si>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</si>
  <si>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</si>
  <si>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</si>
  <si>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</si>
  <si>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</si>
  <si>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</si>
  <si>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</si>
  <si>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</si>
  <si>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</si>
  <si>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</si>
  <si>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</si>
  <si>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</si>
  <si>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</si>
  <si>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</si>
  <si>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</si>
  <si>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</si>
  <si>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</si>
  <si>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</si>
  <si>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</si>
  <si>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</si>
  <si>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</si>
  <si>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</si>
  <si>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</si>
  <si>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</si>
  <si>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</si>
  <si>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</si>
  <si>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</si>
  <si>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</si>
  <si>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</si>
  <si>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</si>
  <si>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</si>
  <si>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</si>
  <si>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</si>
  <si>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</si>
  <si>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</si>
  <si>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</si>
  <si>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</si>
  <si>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</si>
  <si>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</si>
  <si>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</si>
  <si>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</si>
  <si>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</si>
  <si>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</si>
  <si>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</si>
  <si>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</si>
  <si>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</si>
  <si>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</si>
  <si>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</si>
  <si>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</si>
  <si>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</si>
  <si>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</si>
  <si>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</si>
  <si>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</si>
  <si>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</si>
  <si>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</si>
  <si>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</si>
  <si>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</si>
  <si>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</si>
  <si>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</si>
  <si>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</si>
  <si>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</si>
  <si>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</si>
  <si>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</si>
  <si>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</si>
  <si>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</si>
  <si>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</si>
  <si>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</si>
  <si>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</si>
  <si>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</si>
  <si>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</si>
  <si>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</si>
  <si>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</si>
  <si>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</si>
  <si>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</si>
  <si>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</si>
  <si>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</si>
  <si>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</si>
  <si>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</si>
  <si>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</si>
  <si>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</si>
  <si>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</si>
  <si>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</si>
  <si>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</si>
  <si>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</si>
  <si>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</si>
  <si>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</si>
  <si>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</si>
  <si>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</si>
  <si>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</si>
  <si>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</si>
  <si>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</si>
  <si>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</si>
  <si>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</si>
  <si>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</si>
  <si>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</si>
  <si>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</si>
  <si>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</si>
  <si>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</si>
  <si>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</si>
  <si>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</si>
  <si>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</si>
  <si>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</si>
  <si>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</si>
  <si>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</si>
  <si>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</si>
  <si>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</si>
  <si>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</si>
  <si>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</si>
  <si>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</si>
  <si>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</si>
  <si>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</si>
  <si>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</si>
  <si>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</si>
  <si>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</si>
  <si>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</si>
  <si>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</si>
  <si>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</si>
  <si>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</si>
  <si>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</si>
  <si>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</si>
  <si>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</si>
  <si>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</si>
  <si>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</si>
  <si>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</si>
  <si>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</si>
  <si>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</si>
  <si>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</si>
  <si>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</si>
  <si>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</si>
  <si>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</si>
  <si>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</si>
  <si>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</si>
  <si>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</si>
  <si>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</si>
  <si>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</si>
  <si>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</si>
  <si>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</si>
  <si>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</si>
  <si>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</si>
  <si>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</si>
  <si>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</si>
  <si>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</si>
  <si>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</si>
  <si>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</si>
  <si>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</si>
  <si>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</si>
  <si>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</si>
  <si>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</si>
  <si>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</si>
  <si>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</si>
  <si>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</si>
  <si>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</si>
  <si>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</si>
  <si>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</si>
  <si>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</si>
  <si>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</si>
  <si>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</si>
  <si>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</si>
  <si>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</si>
  <si>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</si>
  <si>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</si>
  <si>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</si>
  <si>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</si>
  <si>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</si>
  <si>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</si>
  <si>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</si>
  <si>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</si>
  <si>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</si>
  <si>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</si>
  <si>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</si>
  <si>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</si>
  <si>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</si>
  <si>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</si>
  <si>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</si>
  <si>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</si>
  <si>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</si>
  <si>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</si>
  <si>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</si>
  <si>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</si>
  <si>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</si>
  <si>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</si>
  <si>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</si>
  <si>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</si>
  <si>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</si>
  <si>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</si>
  <si>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</si>
  <si>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</si>
  <si>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</si>
  <si>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</si>
  <si>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</si>
  <si>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</si>
  <si>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</si>
  <si>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</si>
  <si>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</si>
  <si>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</si>
  <si>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</si>
  <si>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</si>
  <si>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</si>
  <si>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</si>
  <si>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</si>
  <si>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</si>
  <si>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</si>
  <si>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</si>
  <si>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</si>
  <si>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</si>
  <si>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</si>
  <si>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</si>
  <si>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</si>
  <si>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</si>
  <si>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</si>
  <si>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</si>
  <si>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</si>
  <si>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</si>
  <si>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</si>
  <si>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</si>
  <si>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</si>
  <si>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</si>
  <si>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</si>
  <si>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</si>
  <si>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</si>
  <si>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</si>
  <si>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</si>
  <si>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</si>
  <si>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</si>
  <si>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</si>
  <si>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</si>
  <si>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</si>
  <si>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</si>
  <si>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</si>
  <si>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</si>
  <si>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</si>
  <si>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</si>
  <si>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</si>
  <si>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</si>
  <si>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</si>
  <si>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</si>
  <si>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</si>
  <si>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</si>
  <si>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</si>
  <si>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</si>
  <si>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</si>
  <si>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</si>
  <si>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</si>
  <si>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</si>
  <si>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</si>
  <si>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</si>
  <si>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</si>
  <si>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</si>
  <si>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</si>
  <si>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</si>
  <si>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</si>
  <si>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</si>
  <si>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</si>
  <si>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</si>
  <si>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</si>
  <si>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</si>
  <si>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</si>
  <si>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</si>
  <si>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</si>
  <si>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</si>
  <si>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</si>
  <si>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</si>
  <si>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</si>
  <si>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</si>
  <si>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</si>
  <si>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</si>
  <si>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</si>
  <si>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</si>
  <si>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</si>
  <si>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</si>
  <si>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</si>
  <si>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</si>
  <si>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</si>
  <si>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</si>
  <si>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</si>
  <si>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</si>
  <si>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</si>
  <si>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</si>
  <si>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</si>
  <si>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</si>
  <si>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</si>
  <si>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</si>
  <si>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</si>
  <si>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</si>
  <si>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</si>
  <si>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</si>
  <si>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</si>
  <si>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</si>
  <si>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</si>
  <si>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</si>
  <si>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</si>
  <si>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</si>
  <si>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</si>
  <si>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</si>
  <si>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</si>
  <si>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</si>
  <si>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</si>
  <si>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</si>
  <si>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</si>
  <si>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</si>
  <si>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</si>
  <si>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</si>
  <si>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</si>
  <si>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</si>
  <si>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</si>
  <si>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</si>
  <si>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</si>
  <si>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</si>
  <si>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</si>
  <si>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</si>
  <si>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</si>
  <si>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</si>
  <si>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</si>
  <si>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</si>
  <si>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</si>
  <si>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</si>
  <si>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</si>
  <si>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</si>
  <si>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</si>
  <si>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</si>
  <si>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</si>
  <si>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</si>
  <si>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</si>
  <si>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</si>
  <si>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</si>
  <si>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</si>
  <si>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</si>
  <si>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</si>
  <si>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</si>
  <si>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</si>
  <si>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</si>
  <si>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</si>
  <si>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</si>
  <si>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</si>
  <si>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</si>
  <si>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</si>
  <si>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</si>
  <si>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</si>
  <si>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</si>
  <si>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</si>
  <si>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</si>
  <si>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</si>
  <si>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</si>
  <si>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</si>
  <si>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</si>
  <si>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</si>
  <si>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</si>
  <si>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</si>
  <si>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</si>
  <si>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</si>
  <si>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</si>
  <si>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</si>
  <si>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</si>
  <si>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</si>
  <si>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</si>
  <si>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</si>
  <si>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</si>
  <si>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</si>
  <si>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</si>
  <si>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</si>
  <si>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</si>
  <si>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</si>
  <si>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</si>
  <si>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</si>
  <si>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</si>
  <si>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</si>
  <si>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</si>
  <si>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</si>
  <si>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</si>
  <si>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</si>
  <si>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</si>
  <si>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</si>
  <si>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</si>
  <si>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</si>
  <si>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</si>
  <si>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</si>
  <si>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</si>
  <si>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</si>
  <si>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</si>
  <si>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</si>
  <si>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</si>
  <si>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</si>
  <si>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</si>
  <si>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</si>
  <si>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</si>
  <si>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</si>
  <si>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</si>
  <si>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</si>
  <si>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</si>
  <si>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</si>
  <si>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</si>
  <si>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</si>
  <si>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</si>
  <si>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</si>
  <si>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</si>
  <si>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</si>
  <si>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</si>
  <si>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</si>
  <si>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</si>
  <si>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</si>
  <si>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</si>
  <si>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</si>
  <si>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</si>
  <si>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</si>
  <si>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</si>
  <si>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</si>
  <si>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</si>
  <si>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</si>
  <si>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</si>
  <si>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</si>
  <si>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</si>
  <si>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</si>
  <si>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</si>
  <si>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</si>
  <si>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</si>
  <si>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</si>
  <si>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</si>
  <si>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</si>
  <si>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</si>
  <si>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</si>
  <si>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</si>
  <si>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</si>
  <si>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</si>
  <si>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</si>
  <si>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</si>
  <si>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</si>
  <si>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</si>
  <si>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</si>
  <si>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</si>
  <si>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</si>
  <si>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</si>
  <si>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</si>
  <si>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</si>
  <si>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</si>
  <si>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</si>
  <si>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</si>
  <si>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</si>
  <si>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</si>
  <si>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</si>
  <si>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</si>
  <si>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</si>
  <si>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</si>
  <si>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</si>
  <si>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</si>
  <si>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</si>
  <si>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</si>
  <si>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</si>
  <si>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</si>
  <si>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</si>
  <si>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</si>
  <si>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</si>
  <si>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</si>
  <si>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</si>
  <si>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</si>
  <si>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</si>
  <si>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</si>
  <si>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</si>
  <si>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</si>
  <si>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</si>
  <si>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</si>
  <si>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</si>
  <si>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</si>
  <si>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</si>
  <si>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</si>
  <si>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</si>
  <si>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</si>
  <si>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</si>
  <si>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</si>
  <si>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</si>
  <si>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</si>
  <si>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</si>
  <si>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</si>
  <si>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</si>
  <si>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</si>
  <si>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</si>
  <si>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</si>
  <si>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</si>
  <si>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</si>
  <si>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</si>
  <si>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</si>
  <si>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</si>
  <si>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</si>
  <si>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</si>
  <si>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</si>
  <si>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</si>
  <si>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</si>
  <si>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</si>
  <si>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</si>
  <si>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</si>
  <si>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</si>
  <si>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</si>
  <si>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</si>
  <si>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</si>
  <si>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</si>
  <si>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</si>
  <si>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</si>
  <si>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</si>
  <si>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</si>
  <si>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</si>
  <si>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</si>
  <si>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</si>
  <si>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</si>
  <si>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</si>
  <si>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</si>
  <si>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</si>
  <si>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</si>
  <si>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</si>
  <si>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</si>
  <si>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</si>
  <si>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</si>
  <si>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</si>
  <si>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</si>
  <si>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</si>
  <si>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</si>
  <si>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</si>
  <si>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</si>
  <si>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</si>
  <si>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</si>
  <si>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</si>
  <si>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</si>
  <si>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</si>
  <si>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</si>
  <si>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</si>
  <si>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</si>
  <si>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</si>
  <si>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</si>
  <si>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</si>
  <si>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</si>
  <si>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</si>
  <si>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</si>
  <si>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</si>
  <si>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</si>
  <si>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</si>
  <si>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</si>
  <si>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</si>
  <si>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</si>
  <si>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</si>
  <si>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</si>
  <si>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</si>
  <si>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</si>
  <si>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</si>
  <si>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</si>
  <si>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</si>
  <si>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</si>
  <si>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</si>
  <si>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</si>
  <si>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</si>
  <si>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</si>
  <si>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</si>
  <si>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</si>
  <si>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</si>
  <si>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</si>
  <si>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</si>
  <si>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</si>
  <si>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</si>
  <si>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</si>
  <si>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</si>
  <si>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</si>
  <si>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</si>
  <si>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</si>
  <si>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</si>
  <si>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</si>
  <si>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</si>
  <si>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</si>
  <si>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</si>
  <si>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</si>
  <si>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</si>
  <si>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</si>
  <si>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</si>
  <si>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</si>
  <si>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</si>
  <si>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</si>
  <si>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</si>
  <si>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</si>
  <si>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</si>
  <si>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</si>
  <si>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</si>
  <si>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</si>
  <si>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</si>
  <si>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</si>
  <si>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</si>
  <si>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</si>
  <si>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</si>
  <si>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</si>
  <si>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</si>
  <si>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</si>
  <si>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</si>
  <si>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</si>
  <si>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</si>
  <si>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</si>
  <si>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</si>
  <si>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</si>
  <si>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</si>
  <si>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</si>
  <si>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</si>
  <si>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</si>
  <si>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</si>
  <si>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</si>
  <si>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</si>
  <si>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</si>
  <si>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</si>
  <si>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</si>
  <si>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</si>
  <si>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</si>
  <si>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</si>
  <si>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</si>
  <si>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</si>
  <si>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</si>
  <si>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</si>
  <si>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</si>
  <si>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</si>
  <si>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</si>
  <si>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</si>
  <si>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</si>
  <si>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</si>
  <si>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</si>
  <si>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</si>
  <si>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</si>
  <si>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</si>
  <si>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</si>
  <si>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</si>
  <si>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</si>
  <si>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</si>
  <si>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</si>
  <si>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</si>
  <si>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</si>
  <si>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</si>
  <si>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</si>
  <si>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</si>
  <si>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</si>
  <si>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</si>
  <si>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</si>
  <si>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</si>
  <si>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</si>
  <si>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</si>
  <si>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</si>
  <si>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</si>
  <si>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</si>
  <si>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</si>
  <si>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</si>
  <si>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</si>
  <si>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</si>
  <si>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</si>
  <si>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</si>
  <si>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</si>
  <si>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</si>
  <si>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</si>
  <si>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</si>
  <si>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</si>
  <si>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</si>
  <si>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</si>
  <si>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</si>
  <si>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</si>
  <si>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</si>
  <si>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</si>
  <si>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</si>
  <si>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</si>
  <si>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</si>
  <si>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</si>
  <si>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</si>
  <si>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</si>
  <si>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</si>
  <si>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</si>
  <si>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</si>
  <si>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</si>
  <si>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</si>
  <si>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</si>
  <si>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</si>
  <si>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</si>
  <si>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</si>
  <si>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</si>
  <si>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</si>
  <si>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</si>
  <si>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</si>
  <si>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</si>
  <si>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</si>
  <si>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</si>
  <si>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</si>
  <si>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</si>
  <si>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</si>
  <si>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</si>
  <si>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</si>
  <si>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</si>
  <si>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</si>
  <si>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</si>
  <si>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</si>
  <si>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</si>
  <si>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</si>
  <si>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</si>
  <si>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</si>
  <si>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</si>
  <si>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</si>
  <si>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</si>
  <si>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</si>
  <si>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</si>
  <si>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</si>
  <si>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</si>
  <si>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</si>
  <si>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</si>
  <si>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</si>
  <si>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</si>
  <si>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</si>
  <si>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</si>
  <si>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</si>
  <si>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</si>
  <si>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</si>
  <si>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</si>
  <si>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</si>
  <si>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</si>
  <si>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</si>
  <si>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</si>
  <si>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</si>
  <si>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</si>
  <si>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</si>
  <si>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</si>
  <si>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</si>
  <si>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</si>
  <si>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</si>
  <si>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</si>
  <si>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</si>
  <si>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</si>
  <si>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</si>
  <si>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</si>
  <si>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</si>
  <si>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</si>
  <si>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</si>
  <si>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</si>
  <si>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</si>
  <si>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</si>
  <si>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</si>
  <si>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</si>
  <si>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</si>
  <si>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</si>
  <si>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</si>
  <si>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</si>
  <si>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</si>
  <si>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</si>
  <si>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</si>
  <si>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</si>
  <si>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</si>
  <si>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</si>
  <si>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</si>
  <si>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</si>
  <si>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</si>
  <si>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</si>
  <si>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</si>
  <si>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</si>
  <si>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</si>
  <si>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</si>
  <si>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</si>
  <si>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</si>
  <si>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</si>
  <si>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</si>
  <si>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</si>
  <si>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</si>
  <si>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</si>
  <si>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</si>
  <si>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</si>
  <si>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</si>
  <si>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</si>
  <si>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</si>
  <si>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</si>
  <si>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</si>
  <si>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</si>
  <si>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</si>
  <si>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</si>
  <si>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</si>
  <si>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</si>
  <si>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</si>
  <si>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</si>
  <si>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</si>
  <si>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</si>
  <si>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</si>
  <si>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</si>
  <si>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</si>
  <si>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</si>
  <si>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</si>
  <si>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</si>
  <si>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</si>
  <si>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</si>
  <si>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</si>
  <si>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</si>
  <si>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</si>
  <si>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</si>
  <si>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</si>
  <si>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</si>
  <si>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</si>
  <si>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</si>
  <si>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</si>
  <si>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</si>
  <si>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</si>
  <si>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</si>
  <si>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</si>
  <si>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</si>
  <si>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</si>
  <si>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</si>
  <si>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</si>
  <si>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</si>
  <si>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</si>
  <si>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</si>
  <si>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</si>
  <si>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</si>
  <si>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</si>
  <si>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</si>
  <si>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</si>
  <si>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</si>
  <si>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</si>
  <si>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</si>
  <si>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</si>
  <si>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</si>
  <si>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</si>
  <si>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</si>
  <si>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</si>
  <si>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</si>
  <si>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</si>
  <si>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</si>
  <si>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</si>
  <si>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</si>
  <si>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</si>
  <si>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</si>
  <si>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</si>
  <si>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</si>
  <si>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</si>
  <si>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</si>
  <si>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</si>
  <si>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</si>
  <si>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</si>
  <si>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</si>
  <si>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</si>
  <si>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</si>
  <si>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</si>
  <si>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</si>
  <si>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</si>
  <si>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</si>
  <si>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</si>
  <si>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</si>
  <si>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</si>
  <si>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</si>
  <si>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</si>
  <si>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</si>
  <si>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</si>
  <si>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</si>
  <si>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</si>
  <si>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</si>
  <si>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</si>
  <si>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</si>
  <si>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</si>
  <si>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</si>
  <si>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</si>
  <si>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</si>
  <si>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</si>
  <si>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</si>
  <si>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</si>
  <si>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</si>
  <si>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</si>
  <si>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</si>
  <si>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</si>
  <si>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</si>
  <si>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</si>
  <si>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</si>
  <si>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</si>
  <si>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</si>
  <si>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</si>
  <si>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</si>
  <si>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</si>
  <si>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</si>
  <si>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</si>
  <si>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</si>
  <si>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</si>
  <si>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</si>
  <si>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</si>
  <si>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</si>
  <si>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</si>
  <si>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</si>
  <si>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</si>
  <si>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</si>
  <si>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</si>
  <si>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</si>
  <si>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</si>
  <si>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</si>
  <si>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</si>
  <si>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</si>
  <si>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</si>
  <si>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</si>
  <si>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</si>
  <si>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</si>
  <si>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</si>
  <si>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</si>
  <si>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</si>
  <si>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</si>
  <si>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</si>
  <si>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</si>
  <si>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</si>
  <si>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</si>
  <si>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</si>
  <si>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</si>
  <si>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</si>
  <si>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</si>
  <si>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</si>
  <si>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</si>
  <si>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</si>
  <si>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</si>
  <si>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</si>
  <si>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</si>
  <si>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</si>
  <si>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</si>
  <si>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</si>
  <si>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</si>
  <si>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</si>
  <si>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</si>
  <si>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</si>
  <si>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</si>
  <si>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</si>
  <si>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</si>
  <si>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</si>
  <si>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</si>
  <si>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</si>
  <si>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</si>
  <si>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</si>
  <si>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</si>
  <si>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</si>
  <si>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</si>
  <si>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</si>
  <si>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</si>
  <si>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</si>
  <si>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</si>
  <si>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</si>
  <si>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</si>
  <si>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</si>
  <si>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</si>
  <si>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</si>
  <si>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</si>
  <si>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</si>
  <si>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</si>
  <si>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</si>
  <si>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</si>
  <si>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</si>
  <si>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</si>
  <si>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</si>
  <si>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</si>
  <si>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</si>
  <si>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</si>
  <si>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</si>
  <si>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</si>
  <si>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</si>
  <si>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</si>
  <si>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</si>
  <si>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</si>
  <si>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</si>
  <si>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</si>
  <si>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</si>
  <si>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</si>
  <si>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</si>
  <si>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</si>
  <si>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</si>
  <si>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</si>
  <si>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</si>
  <si>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</si>
  <si>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</si>
  <si>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</si>
  <si>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</si>
  <si>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</si>
  <si>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</si>
  <si>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</si>
  <si>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</si>
  <si>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</si>
  <si>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</si>
  <si>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</si>
  <si>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</si>
  <si>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</si>
  <si>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</si>
  <si>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</si>
  <si>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</si>
  <si>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</si>
  <si>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</si>
  <si>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</si>
  <si>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</si>
  <si>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</si>
  <si>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</si>
  <si>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</si>
  <si>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</si>
  <si>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</si>
  <si>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</si>
  <si>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</si>
  <si>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</si>
  <si>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</si>
  <si>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</si>
  <si>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</si>
  <si>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</si>
  <si>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</si>
  <si>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</si>
  <si>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</si>
  <si>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</si>
  <si>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</si>
  <si>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</si>
  <si>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</si>
  <si>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</si>
  <si>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</si>
  <si>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</si>
  <si>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</si>
  <si>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</si>
  <si>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</si>
  <si>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</si>
  <si>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</si>
  <si>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</si>
  <si>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</si>
  <si>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</si>
  <si>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</si>
  <si>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</si>
  <si>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</si>
  <si>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</si>
  <si>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</si>
  <si>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</si>
  <si>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</si>
  <si>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</si>
  <si>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</si>
  <si>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</si>
  <si>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</si>
  <si>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</si>
  <si>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</si>
  <si>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</si>
  <si>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</si>
  <si>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</si>
  <si>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</si>
  <si>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</si>
  <si>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</si>
  <si>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</si>
  <si>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</si>
  <si>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</si>
  <si>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</si>
  <si>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</si>
  <si>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</si>
  <si>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</si>
  <si>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</si>
  <si>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</si>
  <si>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</si>
  <si>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</si>
  <si>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</si>
  <si>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</si>
  <si>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</si>
  <si>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</si>
  <si>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</si>
  <si>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</si>
  <si>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</si>
  <si>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</si>
  <si>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</si>
  <si>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</si>
  <si>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</si>
  <si>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</si>
  <si>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</si>
  <si>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</si>
  <si>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</si>
  <si>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</si>
  <si>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</si>
  <si>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</si>
  <si>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</si>
  <si>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</si>
  <si>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</si>
  <si>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</si>
  <si>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</si>
  <si>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</si>
  <si>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</si>
  <si>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</si>
  <si>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</si>
  <si>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</si>
  <si>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</si>
  <si>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</si>
  <si>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</si>
  <si>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</si>
  <si>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</si>
  <si>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</si>
  <si>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</si>
  <si>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</si>
  <si>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</si>
  <si>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</si>
  <si>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</si>
  <si>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</si>
  <si>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</si>
  <si>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</si>
  <si>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</si>
  <si>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</si>
  <si>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</si>
  <si>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</si>
  <si>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</si>
  <si>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</si>
  <si>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</si>
  <si>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</si>
  <si>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</si>
  <si>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</si>
  <si>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</si>
  <si>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</si>
  <si>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</si>
  <si>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</si>
  <si>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</si>
  <si>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</si>
  <si>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</si>
  <si>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</si>
  <si>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</si>
  <si>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</si>
  <si>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</si>
  <si>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</si>
  <si>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</si>
  <si>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</si>
  <si>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</si>
  <si>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</si>
  <si>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</si>
  <si>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</si>
  <si>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</si>
  <si>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</si>
  <si>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</si>
  <si>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</si>
  <si>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</si>
  <si>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</si>
  <si>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</si>
  <si>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</si>
  <si>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</si>
  <si>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</si>
  <si>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</si>
  <si>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</si>
  <si>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</si>
  <si>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</si>
  <si>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</si>
  <si>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</si>
  <si>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</si>
  <si>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</si>
  <si>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</si>
  <si>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</si>
  <si>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</si>
  <si>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</si>
  <si>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</si>
  <si>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</si>
  <si>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</si>
  <si>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</si>
  <si>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</si>
  <si>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</si>
  <si>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</si>
  <si>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</si>
  <si>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</si>
  <si>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</si>
  <si>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</si>
  <si>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</si>
  <si>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</si>
  <si>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</si>
  <si>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</si>
  <si>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</si>
  <si>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</si>
  <si>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</si>
  <si>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</si>
  <si>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</si>
  <si>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</si>
  <si>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</si>
  <si>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</si>
  <si>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</si>
  <si>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</si>
  <si>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</si>
  <si>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</si>
  <si>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</si>
  <si>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</si>
  <si>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</si>
  <si>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</si>
  <si>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</si>
  <si>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</si>
  <si>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</si>
  <si>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</si>
  <si>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</si>
  <si>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</si>
  <si>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</si>
  <si>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</si>
  <si>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</si>
  <si>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</si>
  <si>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</si>
  <si>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</si>
  <si>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</si>
  <si>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</si>
  <si>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</si>
  <si>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</si>
  <si>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</si>
  <si>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</si>
  <si>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</si>
  <si>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</si>
  <si>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</si>
  <si>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</si>
  <si>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</si>
  <si>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</si>
  <si>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</si>
  <si>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</si>
  <si>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</si>
  <si>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</si>
  <si>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</si>
  <si>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</si>
  <si>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</si>
  <si>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</si>
  <si>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</si>
  <si>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</si>
  <si>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</si>
  <si>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</si>
  <si>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</si>
  <si>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</si>
  <si>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</si>
  <si>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</si>
  <si>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</si>
  <si>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</si>
  <si>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</si>
  <si>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</si>
  <si>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</si>
  <si>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</si>
  <si>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</si>
  <si>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</si>
  <si>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</si>
  <si>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</si>
  <si>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</si>
  <si>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</si>
  <si>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</si>
  <si>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</si>
  <si>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</si>
  <si>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</si>
  <si>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</si>
  <si>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</si>
  <si>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</si>
  <si>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</si>
  <si>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</si>
  <si>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</si>
  <si>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</si>
  <si>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</si>
  <si>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</si>
  <si>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</si>
  <si>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</si>
  <si>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</si>
  <si>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</si>
  <si>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</si>
  <si>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</si>
  <si>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</si>
  <si>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</si>
  <si>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</si>
  <si>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</si>
  <si>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</si>
  <si>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</si>
  <si>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</si>
  <si>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</si>
  <si>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</si>
  <si>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</si>
  <si>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</si>
  <si>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</si>
  <si>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</si>
  <si>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</si>
  <si>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</si>
  <si>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</si>
  <si>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</si>
  <si>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</si>
  <si>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</si>
  <si>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</si>
  <si>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</si>
  <si>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</si>
  <si>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</si>
  <si>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</si>
  <si>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</si>
  <si>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</si>
  <si>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</si>
  <si>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</si>
  <si>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</si>
  <si>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</si>
  <si>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</si>
  <si>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</si>
  <si>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</si>
  <si>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</si>
  <si>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</si>
  <si>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</si>
  <si>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</si>
  <si>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</si>
  <si>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</si>
  <si>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</si>
  <si>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</si>
  <si>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</si>
  <si>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</si>
  <si>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</si>
  <si>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</si>
  <si>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</si>
  <si>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</si>
  <si>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</si>
  <si>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</si>
  <si>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</si>
  <si>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</si>
  <si>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</si>
  <si>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</si>
  <si>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</si>
  <si>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</si>
  <si>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</si>
  <si>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</si>
  <si>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</si>
  <si>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</si>
  <si>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</si>
  <si>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</si>
  <si>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</si>
  <si>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</si>
  <si>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</si>
  <si>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</si>
  <si>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</si>
  <si>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</si>
  <si>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</si>
  <si>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</si>
  <si>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</si>
  <si>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</si>
  <si>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</si>
  <si>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</si>
  <si>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</si>
  <si>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</si>
  <si>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</si>
  <si>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</si>
  <si>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</si>
  <si>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</si>
  <si>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</si>
  <si>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</si>
  <si>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</si>
  <si>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</si>
  <si>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</si>
  <si>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</si>
  <si>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</si>
  <si>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</si>
  <si>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</si>
  <si>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</si>
  <si>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</si>
  <si>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</si>
  <si>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</si>
  <si>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</si>
  <si>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</si>
  <si>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</si>
  <si>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</si>
  <si>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</si>
  <si>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</si>
  <si>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</si>
  <si>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</si>
  <si>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</si>
  <si>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</si>
  <si>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</si>
  <si>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</si>
  <si>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</si>
  <si>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</si>
  <si>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</si>
  <si>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</si>
  <si>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</si>
  <si>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</si>
  <si>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</si>
  <si>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</si>
  <si>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</si>
  <si>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</si>
  <si>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</si>
  <si>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</si>
  <si>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</si>
  <si>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</si>
  <si>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</si>
  <si>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</si>
  <si>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</si>
  <si>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</si>
  <si>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</si>
  <si>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</si>
  <si>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</si>
  <si>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</si>
  <si>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</si>
  <si>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</si>
  <si>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</si>
  <si>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</si>
  <si>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</si>
  <si>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</si>
  <si>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</si>
  <si>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</si>
  <si>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</si>
  <si>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</si>
  <si>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</si>
  <si>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</si>
  <si>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</si>
  <si>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</si>
  <si>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</si>
  <si>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</si>
  <si>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</si>
  <si>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</si>
  <si>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</si>
  <si>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</si>
  <si>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</si>
  <si>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</si>
  <si>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</si>
  <si>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</si>
  <si>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</si>
  <si>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</si>
  <si>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</si>
  <si>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</si>
  <si>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</si>
  <si>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</si>
  <si>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</si>
  <si>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</si>
  <si>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</si>
  <si>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</si>
  <si>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</si>
  <si>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</si>
  <si>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</si>
  <si>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</si>
  <si>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</si>
  <si>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</si>
  <si>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</si>
  <si>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</si>
  <si>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</si>
  <si>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</si>
  <si>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</si>
  <si>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</si>
  <si>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</si>
  <si>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</si>
  <si>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</si>
  <si>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</si>
  <si>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</si>
  <si>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</si>
  <si>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</si>
  <si>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</si>
  <si>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</si>
  <si>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</si>
  <si>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</si>
  <si>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</si>
  <si>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</si>
  <si>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</si>
  <si>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</si>
  <si>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</si>
  <si>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</si>
  <si>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</si>
  <si>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</si>
  <si>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</si>
  <si>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</si>
  <si>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</si>
  <si>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</si>
  <si>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</si>
  <si>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</si>
  <si>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</si>
  <si>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</si>
  <si>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</si>
  <si>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</si>
  <si>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</si>
  <si>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</si>
  <si>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</si>
  <si>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</si>
  <si>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</si>
  <si>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</si>
  <si>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</si>
  <si>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</si>
  <si>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</si>
  <si>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</si>
  <si>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</si>
  <si>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</si>
  <si>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</si>
  <si>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</si>
  <si>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</si>
  <si>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</si>
  <si>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</si>
  <si>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</si>
  <si>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</si>
  <si>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</si>
  <si>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</si>
  <si>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</si>
  <si>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</si>
  <si>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</si>
  <si>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</si>
  <si>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</si>
  <si>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</si>
  <si>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</si>
  <si>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</si>
  <si>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</si>
  <si>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</si>
  <si>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</si>
  <si>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</si>
  <si>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</si>
  <si>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</si>
  <si>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</si>
  <si>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</si>
  <si>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</si>
  <si>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</si>
  <si>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</si>
  <si>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</si>
  <si>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</si>
  <si>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</si>
  <si>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</si>
  <si>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</si>
  <si>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</si>
  <si>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</si>
  <si>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</si>
  <si>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</si>
  <si>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</si>
  <si>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</si>
  <si>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</si>
  <si>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</si>
  <si>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</si>
  <si>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</si>
  <si>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</si>
  <si>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</si>
  <si>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</si>
  <si>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</si>
  <si>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</si>
  <si>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</si>
  <si>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</si>
  <si>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</si>
  <si>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</si>
  <si>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</si>
  <si>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</si>
  <si>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</si>
  <si>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</si>
  <si>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</si>
  <si>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</si>
  <si>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</si>
  <si>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</si>
  <si>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</si>
  <si>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</si>
  <si>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</si>
  <si>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</si>
  <si>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</si>
  <si>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</si>
  <si>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</si>
  <si>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</si>
  <si>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</si>
  <si>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</si>
  <si>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</si>
  <si>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</si>
  <si>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</si>
  <si>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</si>
  <si>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</si>
  <si>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</si>
  <si>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</si>
  <si>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</si>
  <si>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</si>
  <si>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</si>
  <si>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</si>
  <si>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</si>
  <si>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</si>
  <si>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</si>
  <si>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</si>
  <si>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</si>
  <si>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</si>
  <si>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</si>
  <si>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</si>
  <si>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</si>
  <si>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</si>
  <si>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</si>
  <si>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</si>
  <si>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</si>
  <si>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</si>
  <si>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</si>
  <si>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</si>
  <si>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</si>
  <si>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</si>
  <si>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</si>
  <si>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</si>
  <si>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</si>
  <si>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</si>
  <si>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</si>
  <si>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</si>
  <si>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</si>
  <si>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</si>
  <si>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</si>
  <si>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</si>
  <si>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</si>
  <si>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</si>
  <si>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</si>
  <si>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</si>
  <si>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</si>
  <si>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</si>
  <si>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</si>
  <si>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</si>
  <si>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</si>
  <si>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</si>
  <si>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</si>
  <si>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</si>
  <si>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</si>
  <si>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</si>
  <si>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</si>
  <si>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</si>
  <si>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</si>
  <si>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</si>
  <si>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</si>
  <si>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</si>
  <si>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</si>
  <si>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</si>
  <si>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</si>
  <si>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</si>
  <si>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</si>
  <si>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</si>
  <si>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</si>
  <si>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</si>
  <si>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</si>
  <si>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</si>
  <si>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</si>
  <si>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</si>
  <si>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</si>
  <si>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</si>
  <si>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</si>
  <si>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</si>
  <si>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</si>
  <si>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</si>
  <si>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</si>
  <si>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</si>
  <si>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</si>
  <si>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</si>
  <si>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</si>
  <si>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</si>
  <si>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</si>
  <si>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</si>
  <si>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</si>
  <si>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</si>
  <si>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</si>
  <si>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</si>
  <si>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</si>
  <si>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</si>
  <si>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</si>
  <si>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</si>
  <si>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</si>
  <si>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</si>
  <si>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</si>
  <si>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</si>
  <si>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</si>
  <si>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</si>
  <si>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</si>
  <si>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</si>
  <si>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</si>
  <si>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</si>
  <si>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</si>
  <si>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</si>
  <si>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</si>
  <si>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</si>
  <si>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</si>
  <si>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</si>
  <si>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</si>
  <si>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</si>
  <si>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</si>
  <si>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</si>
  <si>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</si>
  <si>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</si>
  <si>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</si>
  <si>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</si>
  <si>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</si>
  <si>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</si>
  <si>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</si>
  <si>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</si>
  <si>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</si>
  <si>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</si>
  <si>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</si>
  <si>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</si>
  <si>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</si>
  <si>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</si>
  <si>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</si>
  <si>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</si>
  <si>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</si>
  <si>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</si>
  <si>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</si>
  <si>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</si>
  <si>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</si>
  <si>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</si>
  <si>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</si>
  <si>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</si>
  <si>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</si>
  <si>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</si>
  <si>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</si>
  <si>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</si>
  <si>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</si>
  <si>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</si>
  <si>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</si>
  <si>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</si>
  <si>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</si>
  <si>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</si>
  <si>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</si>
  <si>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</si>
  <si>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</si>
  <si>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</si>
  <si>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</si>
  <si>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</si>
  <si>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</si>
  <si>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</si>
  <si>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</si>
  <si>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</si>
  <si>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</si>
  <si>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</si>
  <si>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</si>
  <si>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</si>
  <si>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</si>
  <si>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</si>
  <si>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</si>
  <si>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</si>
  <si>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</si>
  <si>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</si>
  <si>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</si>
  <si>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</si>
  <si>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</si>
  <si>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</si>
  <si>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</si>
  <si>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</si>
  <si>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</si>
  <si>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</si>
  <si>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</si>
  <si>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</si>
  <si>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</si>
  <si>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</si>
  <si>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</si>
  <si>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</si>
  <si>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</si>
  <si>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</si>
  <si>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</si>
  <si>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</si>
  <si>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</si>
  <si>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</si>
  <si>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</si>
  <si>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</si>
  <si>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</si>
  <si>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</si>
  <si>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</si>
  <si>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</si>
  <si>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</si>
  <si>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</si>
  <si>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</si>
  <si>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</si>
  <si>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</si>
  <si>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</si>
  <si>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</si>
  <si>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</si>
  <si>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</si>
  <si>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</si>
  <si>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</si>
  <si>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</si>
  <si>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</si>
  <si>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</si>
  <si>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</si>
  <si>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</si>
  <si>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</si>
  <si>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</si>
  <si>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</si>
  <si>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</si>
  <si>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</si>
  <si>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</si>
  <si>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</si>
  <si>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</si>
  <si>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</si>
  <si>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</si>
  <si>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</si>
  <si>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</si>
  <si>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</si>
  <si>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</si>
  <si>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</si>
  <si>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</si>
  <si>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</si>
  <si>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</si>
  <si>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</si>
  <si>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</si>
  <si>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</si>
  <si>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</si>
  <si>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</si>
  <si>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</si>
  <si>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</si>
  <si>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</si>
  <si>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</si>
  <si>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</si>
  <si>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</si>
  <si>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</si>
  <si>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</si>
  <si>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</si>
  <si>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</si>
  <si>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</si>
  <si>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</si>
  <si>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</si>
  <si>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</si>
  <si>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</si>
  <si>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</si>
  <si>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</si>
  <si>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</si>
  <si>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</si>
  <si>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</si>
  <si>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</si>
  <si>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</si>
  <si>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</si>
  <si>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</si>
  <si>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</si>
  <si>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</si>
  <si>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</si>
  <si>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</si>
  <si>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</si>
  <si>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</si>
  <si>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</si>
  <si>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</si>
  <si>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</si>
  <si>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</si>
  <si>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</si>
  <si>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</si>
  <si>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</si>
  <si>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</si>
  <si>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</si>
  <si>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</si>
  <si>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</si>
  <si>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</si>
  <si>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</si>
  <si>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</si>
  <si>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</si>
  <si>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</si>
  <si>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</si>
  <si>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</si>
  <si>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</si>
  <si>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</si>
  <si>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</si>
  <si>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</si>
  <si>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</si>
  <si>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</si>
  <si>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</si>
  <si>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</si>
  <si>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</si>
  <si>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</si>
  <si>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</si>
  <si>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</si>
  <si>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</si>
  <si>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</si>
  <si>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</si>
  <si>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</si>
  <si>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</si>
  <si>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</si>
  <si>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</si>
  <si>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</si>
  <si>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</si>
  <si>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</si>
  <si>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</si>
  <si>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</si>
  <si>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</si>
  <si>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</si>
  <si>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</si>
  <si>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</si>
  <si>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</si>
  <si>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</si>
  <si>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</si>
  <si>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</si>
  <si>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</si>
  <si>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</si>
  <si>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</si>
  <si>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</si>
  <si>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</si>
  <si>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</si>
  <si>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</si>
  <si>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</si>
  <si>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</si>
  <si>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</si>
  <si>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</si>
  <si>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</si>
  <si>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</si>
  <si>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</si>
  <si>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</si>
  <si>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</si>
  <si>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</si>
  <si>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</si>
  <si>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</si>
  <si>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</si>
  <si>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</si>
  <si>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</si>
  <si>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</si>
  <si>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</si>
  <si>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</si>
  <si>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</si>
  <si>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</si>
  <si>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</si>
  <si>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</si>
  <si>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</si>
  <si>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</si>
  <si>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</si>
  <si>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</si>
  <si>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</si>
  <si>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</si>
  <si>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</si>
  <si>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</si>
  <si>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</si>
  <si>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</si>
  <si>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</si>
  <si>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</si>
  <si>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</si>
  <si>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</si>
  <si>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</si>
  <si>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</si>
  <si>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</si>
  <si>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</si>
  <si>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</si>
  <si>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</si>
  <si>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</si>
  <si>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</si>
  <si>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</si>
  <si>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</si>
  <si>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</si>
  <si>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</si>
  <si>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</si>
  <si>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</si>
  <si>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</si>
  <si>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</si>
  <si>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</si>
  <si>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</si>
  <si>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</si>
  <si>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</si>
  <si>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</si>
  <si>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</si>
  <si>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</si>
  <si>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</si>
  <si>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</si>
  <si>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</si>
  <si>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</si>
  <si>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</si>
  <si>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</si>
  <si>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</si>
  <si>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</si>
  <si>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</si>
  <si>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</si>
  <si>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</si>
  <si>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</si>
  <si>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</si>
  <si>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</si>
  <si>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</si>
  <si>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</si>
  <si>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</si>
  <si>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</si>
  <si>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</si>
  <si>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</si>
  <si>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</si>
  <si>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</si>
  <si>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</si>
  <si>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</si>
  <si>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</si>
  <si>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</si>
  <si>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</si>
  <si>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</si>
  <si>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</si>
  <si>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</si>
  <si>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</si>
  <si>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</si>
  <si>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</si>
  <si>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</si>
  <si>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</si>
  <si>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</si>
  <si>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</si>
  <si>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</si>
  <si>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</si>
  <si>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</si>
  <si>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</si>
  <si>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</si>
  <si>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</si>
  <si>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</si>
  <si>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</si>
  <si>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</si>
  <si>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</si>
  <si>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</si>
  <si>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</si>
  <si>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</si>
  <si>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</si>
  <si>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</si>
  <si>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</si>
  <si>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</si>
  <si>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</si>
  <si>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</si>
  <si>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</si>
  <si>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</si>
  <si>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</si>
  <si>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</si>
  <si>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</si>
  <si>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</si>
  <si>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</si>
  <si>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</si>
  <si>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</si>
  <si>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</si>
  <si>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</si>
  <si>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</si>
  <si>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</si>
  <si>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</si>
  <si>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</si>
  <si>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</si>
  <si>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</si>
  <si>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</si>
  <si>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</si>
  <si>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</si>
  <si>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</si>
  <si>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</si>
  <si>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</si>
  <si>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</si>
  <si>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</si>
  <si>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</si>
  <si>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</si>
  <si>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</si>
  <si>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</si>
  <si>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</si>
  <si>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</si>
  <si>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</si>
  <si>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</si>
  <si>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</si>
  <si>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</si>
  <si>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</si>
  <si>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</si>
  <si>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</si>
  <si>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</si>
  <si>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</si>
  <si>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</si>
  <si>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</si>
  <si>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</si>
  <si>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</si>
  <si>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</si>
  <si>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</si>
  <si>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</si>
  <si>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</si>
  <si>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</si>
  <si>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</si>
  <si>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</si>
  <si>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</si>
  <si>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</si>
  <si>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</si>
  <si>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</si>
  <si>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</si>
  <si>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</si>
  <si>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</si>
  <si>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</si>
  <si>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</si>
  <si>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</si>
  <si>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</si>
  <si>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</si>
  <si>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</si>
  <si>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</si>
  <si>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</si>
  <si>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</si>
  <si>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</si>
  <si>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</si>
  <si>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</si>
  <si>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</si>
  <si>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</si>
  <si>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</si>
  <si>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</si>
  <si>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</si>
  <si>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</si>
  <si>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</si>
  <si>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</si>
  <si>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</si>
  <si>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</si>
  <si>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</si>
  <si>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</si>
  <si>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</si>
  <si>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</si>
  <si>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</si>
  <si>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</si>
  <si>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</si>
  <si>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</si>
  <si>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</si>
  <si>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</si>
  <si>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</si>
  <si>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</si>
  <si>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</si>
  <si>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</si>
  <si>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</si>
  <si>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</si>
  <si>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</si>
  <si>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</si>
  <si>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</si>
  <si>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</si>
  <si>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</si>
  <si>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</si>
  <si>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</si>
  <si>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</si>
  <si>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</si>
  <si>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</si>
  <si>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</si>
  <si>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</si>
  <si>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</si>
  <si>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</si>
  <si>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</si>
  <si>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</si>
  <si>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</si>
  <si>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</si>
  <si>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</si>
  <si>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</si>
  <si>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</si>
  <si>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</si>
  <si>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</si>
  <si>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</si>
  <si>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</si>
  <si>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</si>
  <si>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</si>
  <si>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</si>
  <si>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</si>
  <si>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</si>
  <si>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</si>
  <si>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</si>
  <si>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</si>
  <si>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</si>
  <si>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</si>
  <si>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</si>
  <si>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</si>
  <si>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</si>
  <si>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</si>
  <si>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</si>
  <si>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</si>
  <si>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</si>
  <si>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</si>
  <si>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</si>
  <si>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</si>
  <si>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</si>
  <si>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</si>
  <si>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</si>
  <si>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</si>
  <si>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</si>
  <si>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</si>
  <si>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</si>
  <si>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</si>
  <si>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</si>
  <si>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</si>
  <si>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</si>
  <si>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</si>
  <si>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</si>
  <si>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</si>
  <si>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</si>
  <si>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</si>
  <si>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</si>
  <si>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</si>
  <si>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</si>
  <si>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</si>
  <si>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</si>
  <si>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</si>
  <si>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</si>
  <si>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</si>
  <si>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</si>
  <si>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</si>
  <si>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</si>
  <si>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</si>
  <si>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</si>
  <si>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</si>
  <si>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</si>
  <si>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</si>
  <si>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</si>
  <si>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</si>
  <si>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</si>
  <si>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</si>
  <si>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</si>
  <si>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</si>
  <si>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</si>
  <si>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</si>
  <si>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</si>
  <si>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</si>
  <si>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</si>
  <si>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</si>
  <si>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</si>
  <si>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</si>
  <si>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</si>
  <si>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</si>
  <si>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</si>
  <si>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</si>
  <si>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</si>
  <si>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</si>
  <si>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</si>
  <si>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</si>
  <si>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</si>
  <si>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</si>
  <si>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</si>
  <si>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</si>
  <si>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</si>
  <si>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</si>
  <si>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</si>
  <si>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</si>
  <si>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</si>
  <si>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</si>
  <si>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</si>
  <si>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</si>
  <si>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</si>
  <si>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</si>
  <si>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</si>
  <si>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</si>
  <si>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</si>
  <si>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</si>
  <si>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</si>
  <si>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</si>
  <si>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</si>
  <si>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</si>
  <si>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</si>
  <si>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</si>
  <si>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</si>
  <si>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</si>
  <si>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</si>
  <si>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</si>
  <si>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</si>
  <si>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</si>
  <si>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</si>
  <si>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</si>
  <si>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</si>
  <si>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</si>
  <si>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</si>
  <si>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</si>
  <si>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</si>
  <si>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</si>
  <si>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</si>
  <si>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</si>
  <si>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</si>
  <si>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</si>
  <si>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</si>
  <si>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</si>
  <si>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</si>
  <si>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</si>
  <si>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</si>
  <si>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</si>
  <si>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</si>
  <si>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</si>
  <si>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</si>
  <si>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</si>
  <si>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</si>
  <si>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</si>
  <si>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</si>
  <si>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</si>
  <si>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</si>
  <si>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</si>
  <si>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</si>
  <si>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</si>
  <si>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</si>
  <si>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</si>
  <si>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</si>
  <si>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</si>
  <si>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</si>
  <si>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</si>
  <si>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</si>
  <si>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</si>
  <si>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</si>
  <si>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</si>
  <si>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</si>
  <si>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</si>
  <si>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</si>
  <si>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</si>
  <si>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</si>
  <si>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</si>
  <si>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</si>
  <si>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</si>
  <si>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</si>
  <si>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</si>
  <si>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</si>
  <si>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</si>
  <si>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</si>
  <si>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</si>
  <si>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</si>
  <si>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</si>
  <si>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</si>
  <si>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</si>
  <si>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</si>
  <si>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</si>
  <si>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</si>
  <si>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</si>
  <si>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</si>
  <si>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</si>
  <si>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</si>
  <si>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</si>
  <si>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</si>
  <si>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</si>
  <si>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</si>
  <si>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</si>
  <si>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</si>
  <si>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</si>
  <si>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</si>
  <si>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</si>
  <si>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</si>
  <si>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</si>
  <si>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</si>
  <si>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</si>
  <si>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</si>
  <si>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</si>
  <si>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</si>
  <si>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</si>
  <si>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</si>
  <si>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</si>
  <si>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</si>
  <si>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</si>
  <si>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</si>
  <si>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</si>
  <si>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</si>
  <si>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</si>
  <si>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</si>
  <si>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</si>
  <si>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</si>
  <si>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</si>
  <si>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</si>
  <si>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</si>
  <si>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</si>
  <si>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</si>
  <si>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</si>
  <si>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</si>
  <si>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</si>
  <si>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</si>
  <si>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</si>
  <si>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</si>
  <si>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</si>
  <si>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</si>
  <si>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</si>
  <si>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</si>
  <si>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</si>
  <si>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</si>
  <si>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</si>
  <si>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</si>
  <si>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</si>
  <si>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</si>
  <si>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</si>
  <si>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</si>
  <si>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</si>
  <si>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</si>
  <si>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</si>
  <si>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</si>
  <si>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</si>
  <si>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</si>
  <si>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</si>
  <si>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</si>
  <si>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</si>
  <si>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</si>
  <si>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</si>
  <si>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</si>
  <si>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</si>
  <si>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</si>
  <si>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</si>
  <si>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</si>
  <si>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</si>
  <si>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</si>
  <si>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</si>
  <si>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</si>
  <si>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</si>
  <si>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</si>
  <si>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</si>
  <si>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</si>
  <si>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</si>
  <si>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</si>
  <si>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</si>
  <si>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</si>
  <si>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</si>
  <si>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</si>
  <si>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</si>
  <si>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</si>
  <si>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</si>
  <si>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</si>
  <si>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</si>
  <si>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</si>
  <si>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</si>
  <si>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</si>
  <si>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</si>
  <si>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</si>
  <si>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</si>
  <si>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</si>
  <si>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</si>
  <si>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</si>
  <si>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</si>
  <si>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</si>
  <si>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</si>
  <si>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</si>
  <si>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</si>
  <si>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</si>
  <si>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</si>
  <si>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</si>
  <si>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</si>
  <si>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</si>
  <si>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</si>
  <si>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</si>
  <si>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</si>
  <si>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</si>
  <si>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</si>
  <si>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</si>
  <si>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</si>
  <si>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</si>
  <si>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</si>
  <si>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</si>
  <si>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</si>
  <si>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</si>
  <si>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</si>
  <si>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</si>
  <si>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</si>
  <si>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</si>
  <si>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</si>
  <si>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</si>
  <si>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</si>
  <si>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</si>
  <si>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</si>
  <si>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</si>
  <si>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</si>
  <si>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</si>
  <si>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</si>
  <si>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</si>
  <si>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</si>
  <si>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</si>
  <si>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</si>
  <si>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</si>
  <si>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</si>
  <si>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</si>
  <si>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</si>
  <si>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</si>
  <si>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</si>
  <si>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</si>
  <si>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</si>
  <si>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</si>
  <si>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</si>
  <si>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</si>
  <si>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</si>
  <si>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</si>
  <si>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</si>
  <si>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</si>
  <si>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</si>
  <si>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</si>
  <si>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</si>
  <si>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</si>
  <si>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</si>
  <si>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</si>
  <si>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</si>
  <si>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</si>
  <si>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</si>
  <si>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</si>
  <si>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</si>
  <si>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</si>
  <si>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</si>
  <si>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</si>
  <si>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</si>
  <si>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</si>
  <si>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</si>
  <si>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</si>
  <si>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</si>
  <si>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</si>
  <si>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</si>
  <si>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</si>
  <si>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</si>
  <si>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</si>
  <si>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</si>
  <si>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</si>
  <si>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</si>
  <si>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</si>
  <si>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</si>
  <si>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</si>
  <si>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</si>
  <si>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</si>
  <si>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</si>
  <si>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</si>
  <si>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</si>
  <si>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</si>
  <si>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</si>
  <si>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</si>
  <si>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</si>
  <si>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</si>
  <si>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</si>
  <si>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</si>
  <si>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</si>
  <si>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</si>
  <si>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</si>
  <si>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</si>
  <si>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</si>
  <si>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</si>
  <si>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</si>
  <si>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</si>
  <si>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</si>
  <si>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</si>
  <si>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</si>
  <si>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</si>
  <si>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</si>
  <si>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</si>
  <si>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</si>
  <si>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</si>
  <si>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</si>
  <si>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</si>
  <si>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</si>
  <si>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</si>
  <si>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</si>
  <si>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</si>
  <si>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</si>
  <si>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</si>
  <si>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</si>
  <si>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</si>
  <si>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</si>
  <si>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</si>
  <si>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</si>
  <si>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</si>
  <si>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</si>
  <si>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</si>
  <si>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</si>
  <si>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</si>
  <si>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</si>
  <si>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</si>
  <si>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</si>
  <si>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</si>
  <si>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</si>
  <si>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</si>
  <si>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</si>
  <si>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</si>
  <si>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</si>
  <si>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</si>
  <si>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</si>
  <si>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</si>
  <si>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</si>
  <si>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</si>
  <si>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</si>
  <si>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</si>
  <si>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</si>
  <si>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</si>
  <si>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</si>
  <si>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</si>
  <si>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</si>
  <si>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</si>
  <si>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</si>
  <si>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</si>
  <si>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</si>
  <si>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</si>
  <si>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</si>
  <si>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</si>
  <si>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</si>
  <si>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</si>
  <si>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</si>
  <si>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</si>
  <si>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</si>
  <si>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</si>
  <si>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</si>
  <si>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</si>
  <si>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</si>
  <si>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</si>
  <si>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</si>
  <si>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</si>
  <si>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</si>
  <si>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</si>
  <si>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</si>
  <si>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</si>
  <si>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</si>
  <si>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</si>
  <si>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</si>
  <si>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</si>
  <si>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</si>
  <si>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</si>
  <si>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</si>
  <si>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</si>
  <si>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</si>
  <si>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</si>
  <si>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</si>
  <si>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</si>
  <si>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</si>
  <si>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</si>
  <si>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</si>
  <si>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</si>
  <si>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</si>
  <si>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</si>
  <si>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</si>
  <si>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</si>
  <si>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</si>
  <si>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</si>
  <si>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</si>
  <si>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</si>
  <si>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</si>
  <si>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</si>
  <si>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</si>
  <si>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</si>
  <si>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</si>
  <si>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</si>
  <si>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</si>
  <si>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</si>
  <si>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</si>
  <si>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</si>
  <si>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</si>
  <si>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</si>
  <si>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</si>
  <si>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</si>
  <si>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</si>
  <si>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</si>
  <si>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</si>
  <si>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</si>
  <si>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</si>
  <si>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</si>
  <si>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</si>
  <si>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</si>
  <si>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</si>
  <si>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</si>
  <si>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</si>
  <si>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</si>
  <si>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</si>
  <si>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</si>
  <si>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</si>
  <si>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</si>
  <si>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</si>
  <si>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</si>
  <si>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</si>
  <si>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</si>
  <si>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</si>
  <si>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</si>
  <si>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</si>
  <si>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</si>
  <si>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</si>
  <si>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</si>
  <si>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</si>
  <si>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</si>
  <si>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</si>
  <si>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</si>
  <si>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</si>
  <si>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</si>
  <si>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</si>
  <si>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</si>
  <si>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</si>
  <si>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</si>
  <si>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</si>
  <si>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</si>
  <si>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</si>
  <si>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</si>
  <si>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</si>
  <si>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</si>
  <si>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</si>
  <si>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</si>
  <si>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</si>
  <si>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</si>
  <si>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</si>
  <si>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</si>
  <si>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</si>
  <si>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</si>
  <si>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</si>
  <si>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</si>
  <si>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</si>
  <si>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</si>
  <si>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</si>
  <si>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</si>
  <si>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</si>
  <si>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</si>
  <si>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</si>
  <si>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</si>
  <si>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</si>
  <si>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</si>
  <si>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</si>
  <si>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</si>
  <si>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</si>
  <si>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</si>
  <si>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</si>
  <si>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</si>
  <si>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</si>
  <si>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</si>
  <si>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</si>
  <si>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</si>
  <si>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</si>
  <si>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</si>
  <si>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</si>
  <si>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</si>
  <si>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</si>
  <si>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</si>
  <si>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</si>
  <si>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</si>
  <si>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</si>
  <si>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</si>
  <si>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</si>
  <si>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</si>
  <si>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</si>
  <si>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</si>
  <si>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</si>
  <si>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</si>
  <si>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</si>
  <si>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</si>
  <si>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</si>
  <si>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</si>
  <si>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</si>
  <si>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</si>
  <si>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</si>
  <si>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</si>
  <si>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</si>
  <si>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</si>
  <si>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</si>
  <si>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</si>
  <si>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</si>
  <si>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</si>
  <si>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</si>
  <si>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</si>
  <si>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</si>
  <si>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</si>
  <si>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</si>
  <si>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</si>
  <si>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</si>
  <si>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</si>
  <si>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</si>
  <si>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</si>
  <si>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</si>
  <si>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</si>
  <si>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</si>
  <si>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</si>
  <si>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</si>
  <si>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</si>
  <si>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</si>
  <si>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</si>
  <si>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</si>
  <si>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</si>
  <si>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</si>
  <si>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</si>
  <si>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</si>
  <si>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</si>
  <si>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</si>
  <si>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</si>
  <si>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</si>
  <si>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</si>
  <si>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</si>
  <si>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</si>
  <si>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</si>
  <si>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</si>
  <si>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</si>
  <si>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</si>
  <si>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</si>
  <si>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</si>
  <si>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</si>
  <si>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</si>
  <si>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</si>
  <si>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</si>
  <si>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</si>
  <si>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</si>
  <si>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</si>
  <si>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</si>
  <si>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</si>
  <si>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</si>
  <si>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</si>
  <si>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</si>
  <si>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</si>
  <si>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</si>
  <si>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</si>
  <si>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</si>
  <si>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</si>
  <si>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</si>
  <si>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</si>
  <si>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</si>
  <si>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</si>
  <si>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</si>
  <si>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</si>
  <si>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</si>
  <si>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</si>
  <si>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</si>
  <si>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</si>
  <si>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</si>
  <si>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</si>
  <si>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</si>
  <si>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</si>
  <si>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</si>
  <si>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</si>
  <si>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</si>
  <si>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</si>
  <si>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</si>
  <si>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</si>
  <si>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</si>
  <si>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</si>
  <si>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</si>
  <si>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</si>
  <si>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</si>
  <si>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</si>
  <si>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</si>
  <si>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</si>
  <si>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</si>
  <si>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</si>
  <si>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</si>
  <si>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</si>
  <si>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</si>
  <si>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</si>
  <si>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</si>
  <si>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</si>
  <si>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</si>
  <si>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</si>
  <si>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</si>
  <si>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</si>
  <si>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</si>
  <si>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</si>
  <si>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</si>
  <si>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</si>
  <si>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</si>
  <si>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</si>
  <si>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</si>
  <si>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</si>
  <si>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</si>
  <si>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</si>
  <si>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</si>
  <si>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</si>
  <si>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</si>
  <si>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</si>
  <si>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</si>
  <si>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</si>
  <si>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</si>
  <si>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</si>
  <si>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</si>
  <si>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</si>
  <si>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</si>
  <si>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</si>
  <si>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</si>
  <si>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</si>
  <si>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</si>
  <si>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</si>
  <si>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</si>
  <si>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</si>
  <si>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</si>
  <si>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</si>
  <si>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</si>
  <si>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</si>
  <si>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</si>
  <si>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</si>
  <si>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</si>
  <si>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</si>
  <si>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</si>
  <si>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</si>
  <si>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</si>
  <si>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</si>
  <si>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</si>
  <si>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</si>
  <si>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</si>
  <si>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</si>
  <si>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</si>
  <si>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</si>
  <si>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</si>
  <si>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</si>
  <si>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</si>
  <si>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</si>
  <si>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</si>
  <si>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</si>
  <si>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</si>
  <si>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</si>
  <si>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</si>
  <si>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</si>
  <si>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</si>
  <si>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</si>
  <si>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</si>
  <si>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</si>
  <si>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</si>
  <si>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</si>
  <si>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</si>
  <si>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</si>
  <si>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</si>
  <si>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</si>
  <si>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</si>
  <si>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</si>
  <si>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</si>
  <si>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</si>
  <si>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</si>
  <si>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</si>
  <si>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</si>
  <si>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</si>
  <si>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</si>
  <si>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</si>
  <si>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</si>
  <si>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</si>
  <si>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</si>
  <si>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</si>
  <si>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</si>
  <si>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</si>
  <si>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</si>
  <si>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</si>
  <si>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</si>
  <si>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</si>
  <si>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</si>
  <si>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</si>
  <si>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</si>
  <si>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</si>
  <si>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</si>
  <si>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</si>
  <si>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</si>
  <si>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</si>
  <si>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</si>
  <si>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</si>
  <si>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</si>
  <si>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</si>
  <si>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</si>
  <si>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</si>
  <si>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</si>
  <si>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</si>
  <si>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</si>
  <si>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</si>
  <si>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</si>
  <si>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</si>
  <si>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</si>
  <si>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</si>
  <si>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</si>
  <si>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</si>
  <si>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</si>
  <si>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</si>
  <si>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</si>
  <si>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</si>
  <si>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</si>
  <si>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</si>
  <si>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</si>
  <si>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</si>
  <si>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</si>
  <si>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</si>
  <si>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</si>
  <si>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</si>
  <si>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</si>
  <si>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</si>
  <si>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</si>
  <si>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</si>
  <si>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</si>
  <si>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</si>
  <si>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</si>
  <si>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</si>
  <si>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</si>
  <si>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</si>
  <si>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</si>
  <si>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</si>
  <si>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</si>
  <si>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</si>
  <si>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</si>
  <si>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</si>
  <si>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</si>
  <si>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</si>
  <si>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</si>
  <si>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</si>
  <si>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</si>
  <si>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</si>
  <si>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</si>
  <si>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</si>
  <si>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</si>
  <si>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</si>
  <si>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</si>
  <si>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</si>
  <si>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</si>
  <si>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</si>
  <si>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</si>
  <si>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</si>
  <si>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</si>
  <si>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</si>
  <si>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</si>
  <si>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</si>
  <si>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</si>
  <si>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</si>
  <si>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</si>
  <si>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</si>
  <si>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</si>
  <si>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</si>
  <si>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</si>
  <si>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</si>
  <si>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</si>
  <si>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</si>
  <si>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</si>
  <si>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</si>
  <si>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</si>
  <si>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</si>
  <si>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</si>
  <si>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</si>
  <si>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</si>
  <si>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</si>
  <si>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</si>
  <si>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</si>
  <si>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</si>
  <si>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</si>
  <si>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</si>
  <si>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</si>
  <si>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</si>
  <si>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</si>
  <si>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</si>
  <si>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</si>
  <si>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</si>
  <si>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</si>
  <si>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</si>
  <si>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</si>
  <si>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</si>
  <si>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</si>
  <si>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</si>
  <si>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</si>
  <si>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</si>
  <si>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</si>
  <si>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</si>
  <si>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</si>
  <si>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</si>
  <si>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</si>
  <si>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</si>
  <si>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</si>
  <si>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</si>
  <si>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</si>
  <si>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</si>
  <si>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</si>
  <si>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</si>
  <si>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</si>
  <si>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</si>
  <si>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</si>
  <si>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</si>
  <si>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</si>
  <si>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</si>
  <si>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</si>
  <si>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</si>
  <si>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</si>
  <si>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</si>
  <si>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</si>
  <si>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</si>
  <si>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</si>
  <si>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</si>
  <si>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</si>
  <si>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</si>
  <si>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</si>
  <si>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</si>
  <si>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</si>
  <si>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</si>
  <si>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</si>
  <si>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</si>
  <si>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</si>
  <si>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</si>
  <si>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</si>
  <si>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</si>
  <si>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</si>
  <si>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</si>
  <si>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</si>
  <si>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</si>
  <si>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</si>
  <si>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</si>
  <si>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</si>
  <si>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</si>
  <si>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</si>
  <si>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</si>
  <si>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</si>
  <si>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</si>
  <si>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</si>
  <si>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</si>
  <si>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</si>
  <si>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</si>
  <si>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</si>
  <si>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</si>
  <si>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</si>
  <si>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</si>
  <si>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</si>
  <si>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</si>
  <si>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</si>
  <si>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</si>
  <si>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</si>
  <si>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</si>
  <si>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</si>
  <si>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</si>
  <si>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</si>
  <si>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</si>
  <si>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</si>
  <si>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</si>
  <si>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</si>
  <si>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</si>
  <si>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</si>
  <si>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</si>
  <si>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</si>
  <si>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</si>
  <si>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</si>
  <si>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</si>
  <si>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</si>
  <si>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</si>
  <si>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</si>
  <si>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</si>
  <si>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</si>
  <si>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</si>
  <si>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</si>
  <si>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</si>
  <si>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</si>
  <si>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</si>
  <si>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</si>
  <si>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</si>
  <si>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</si>
  <si>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</si>
  <si>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</si>
  <si>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</si>
  <si>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</si>
  <si>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</si>
  <si>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</si>
  <si>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</si>
  <si>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</si>
  <si>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</si>
  <si>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</si>
  <si>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</si>
  <si>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</si>
  <si>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</si>
  <si>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</si>
  <si>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</si>
  <si>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</si>
  <si>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</si>
  <si>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</si>
  <si>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</si>
  <si>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</si>
  <si>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</si>
  <si>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</si>
  <si>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</si>
  <si>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</si>
  <si>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</si>
  <si>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</si>
  <si>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</si>
  <si>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</si>
  <si>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</si>
  <si>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</si>
  <si>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</si>
  <si>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</si>
  <si>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</si>
  <si>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</si>
  <si>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</si>
  <si>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</si>
  <si>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</si>
  <si>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</si>
  <si>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</si>
  <si>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</si>
  <si>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</si>
  <si>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</si>
  <si>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</si>
  <si>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</si>
  <si>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</si>
  <si>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</si>
  <si>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</si>
  <si>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</si>
  <si>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</si>
  <si>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</si>
  <si>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</si>
  <si>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</si>
  <si>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</si>
  <si>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</si>
  <si>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</si>
  <si>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</si>
  <si>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</si>
  <si>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</si>
  <si>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</si>
  <si>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</si>
  <si>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</si>
  <si>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</si>
  <si>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</si>
  <si>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</si>
  <si>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</si>
  <si>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</si>
  <si>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</si>
  <si>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</si>
  <si>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</si>
  <si>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</si>
  <si>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</si>
  <si>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</si>
  <si>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</si>
  <si>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</si>
  <si>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</si>
  <si>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</si>
  <si>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</si>
  <si>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</si>
  <si>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</si>
  <si>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</si>
  <si>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</si>
  <si>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</si>
  <si>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</si>
  <si>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</si>
  <si>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</si>
  <si>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</si>
  <si>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</si>
  <si>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</si>
  <si>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</si>
  <si>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</si>
  <si>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</si>
  <si>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</si>
  <si>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</si>
  <si>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</si>
  <si>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</si>
  <si>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</si>
  <si>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</si>
  <si>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</si>
  <si>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</si>
  <si>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</si>
  <si>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</si>
  <si>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</si>
  <si>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</si>
  <si>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</si>
  <si>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</si>
  <si>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</si>
  <si>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</si>
  <si>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</si>
  <si>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</si>
  <si>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</si>
  <si>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</si>
  <si>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</si>
  <si>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</si>
  <si>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</si>
  <si>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</si>
  <si>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</si>
  <si>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</si>
  <si>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</si>
  <si>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</si>
  <si>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</si>
  <si>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</si>
  <si>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</si>
  <si>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</si>
  <si>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</si>
  <si>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</si>
  <si>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</si>
  <si>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</si>
  <si>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</si>
  <si>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</si>
  <si>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</si>
  <si>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</si>
  <si>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</si>
  <si>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</si>
  <si>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</si>
  <si>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</si>
  <si>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</si>
  <si>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</si>
  <si>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</si>
  <si>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</si>
  <si>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</si>
  <si>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</si>
  <si>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</si>
  <si>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</si>
  <si>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</si>
  <si>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</si>
  <si>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</si>
  <si>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</si>
  <si>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</si>
  <si>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</si>
  <si>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</si>
  <si>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</si>
  <si>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</si>
  <si>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</si>
  <si>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</si>
  <si>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</si>
  <si>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</si>
  <si>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</si>
  <si>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</si>
  <si>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</si>
  <si>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</si>
  <si>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</si>
  <si>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</si>
  <si>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</si>
  <si>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</si>
  <si>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</si>
  <si>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</si>
  <si>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</si>
  <si>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</si>
  <si>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</si>
  <si>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</si>
  <si>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</si>
  <si>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</si>
  <si>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</si>
  <si>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</si>
  <si>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</si>
  <si>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</si>
  <si>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</si>
  <si>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</si>
  <si>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</si>
  <si>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</si>
  <si>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</si>
  <si>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</si>
  <si>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</si>
  <si>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</si>
  <si>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</si>
  <si>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</si>
  <si>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</si>
  <si>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</si>
  <si>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</si>
  <si>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</si>
  <si>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</si>
  <si>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</si>
  <si>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</si>
  <si>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</si>
  <si>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</si>
  <si>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</si>
  <si>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</si>
  <si>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</si>
  <si>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</si>
  <si>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</si>
  <si>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</si>
  <si>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</si>
  <si>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</si>
  <si>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</si>
  <si>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</si>
  <si>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</si>
  <si>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</si>
  <si>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</si>
  <si>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</si>
  <si>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</si>
  <si>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</si>
  <si>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</si>
  <si>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</si>
  <si>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</si>
  <si>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</si>
  <si>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</si>
  <si>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</si>
  <si>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</si>
  <si>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</si>
  <si>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</si>
  <si>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</si>
  <si>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</si>
  <si>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</si>
  <si>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</si>
  <si>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</si>
  <si>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</si>
  <si>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</si>
  <si>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</si>
  <si>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</si>
  <si>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</si>
  <si>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</si>
  <si>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</si>
  <si>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</si>
  <si>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</si>
  <si>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</si>
  <si>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</si>
  <si>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</si>
  <si>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</si>
  <si>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</si>
  <si>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</si>
  <si>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</si>
  <si>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</si>
  <si>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</si>
  <si>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</si>
  <si>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</si>
  <si>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</si>
  <si>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</si>
  <si>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</si>
  <si>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</si>
  <si>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</si>
  <si>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</si>
  <si>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</si>
  <si>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</si>
  <si>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</si>
  <si>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</si>
  <si>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</si>
  <si>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</si>
  <si>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</si>
  <si>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</si>
  <si>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</si>
  <si>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</si>
  <si>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</si>
  <si>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</si>
  <si>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</si>
  <si>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</si>
  <si>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</si>
  <si>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</si>
  <si>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</si>
  <si>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</si>
  <si>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</si>
  <si>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</si>
  <si>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</si>
  <si>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</si>
  <si>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</si>
  <si>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</si>
  <si>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</si>
  <si>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</si>
  <si>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</si>
  <si>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</si>
  <si>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</si>
  <si>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</si>
  <si>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</si>
  <si>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</si>
  <si>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</si>
  <si>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</si>
  <si>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</si>
  <si>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</si>
  <si>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</si>
  <si>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</si>
  <si>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</si>
  <si>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</si>
  <si>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</si>
  <si>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</si>
  <si>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</si>
  <si>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</si>
  <si>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</si>
  <si>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</si>
  <si>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</si>
  <si>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</si>
  <si>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</si>
  <si>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</si>
  <si>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</si>
  <si>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</si>
  <si>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</si>
  <si>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</si>
  <si>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</si>
  <si>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</si>
  <si>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</si>
  <si>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</si>
  <si>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</si>
  <si>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</si>
  <si>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</si>
  <si>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</si>
  <si>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</si>
  <si>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</si>
  <si>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</si>
  <si>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</si>
  <si>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</si>
  <si>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</si>
  <si>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</si>
  <si>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</si>
  <si>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</si>
  <si>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</si>
  <si>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</si>
  <si>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</si>
  <si>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</si>
  <si>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</si>
  <si>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</si>
  <si>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</si>
  <si>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</si>
  <si>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</si>
  <si>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</si>
  <si>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</si>
  <si>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</si>
  <si>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</si>
  <si>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</si>
  <si>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</si>
  <si>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</si>
  <si>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</si>
  <si>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</si>
  <si>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</si>
  <si>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</si>
  <si>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</si>
  <si>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</si>
  <si>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</si>
  <si>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</si>
  <si>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</si>
  <si>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</si>
  <si>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</si>
  <si>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</si>
  <si>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</si>
  <si>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</si>
  <si>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</si>
  <si>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</si>
  <si>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</si>
  <si>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</si>
  <si>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</si>
  <si>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</si>
  <si>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</si>
  <si>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</si>
  <si>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</si>
  <si>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</si>
  <si>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</si>
  <si>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</si>
  <si>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</si>
  <si>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</si>
  <si>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</si>
  <si>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</si>
  <si>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</si>
  <si>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</si>
  <si>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</si>
  <si>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</si>
  <si>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</si>
  <si>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</si>
  <si>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</si>
  <si>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</si>
  <si>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</si>
  <si>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</si>
  <si>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</si>
  <si>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</si>
  <si>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</si>
  <si>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</si>
  <si>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</si>
  <si>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</si>
  <si>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</si>
  <si>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</si>
  <si>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</si>
  <si>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</si>
  <si>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</si>
  <si>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</si>
  <si>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</si>
  <si>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</si>
  <si>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</si>
  <si>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</si>
  <si>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</si>
  <si>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</si>
  <si>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</si>
  <si>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</si>
  <si>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</si>
  <si>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</si>
  <si>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</si>
  <si>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</si>
  <si>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</si>
  <si>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</si>
  <si>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</si>
  <si>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</si>
  <si>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</si>
  <si>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</si>
  <si>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</si>
  <si>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</si>
  <si>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</si>
  <si>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</si>
  <si>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</si>
  <si>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</si>
  <si>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</si>
  <si>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</si>
  <si>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</si>
  <si>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</si>
  <si>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</si>
  <si>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</si>
  <si>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</si>
  <si>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</si>
  <si>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</si>
  <si>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</si>
  <si>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</si>
  <si>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</si>
  <si>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</si>
  <si>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</si>
  <si>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</si>
  <si>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</si>
  <si>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</si>
  <si>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</si>
  <si>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</si>
  <si>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</si>
  <si>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</si>
  <si>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</si>
  <si>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</si>
  <si>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</si>
  <si>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</si>
  <si>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</si>
  <si>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</si>
  <si>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</si>
  <si>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</si>
  <si>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</si>
  <si>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</si>
  <si>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</si>
  <si>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</si>
  <si>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</si>
  <si>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</si>
  <si>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</si>
  <si>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</si>
  <si>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</si>
  <si>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</si>
  <si>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</si>
  <si>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</si>
  <si>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</si>
  <si>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</si>
  <si>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</si>
  <si>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</si>
  <si>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</si>
  <si>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</si>
  <si>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</si>
  <si>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</si>
  <si>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</si>
  <si>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</si>
  <si>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</si>
  <si>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</si>
  <si>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</si>
  <si>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</si>
  <si>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</si>
  <si>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</si>
  <si>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</si>
  <si>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</si>
  <si>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</si>
  <si>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</si>
  <si>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</si>
  <si>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</si>
  <si>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</si>
  <si>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</si>
  <si>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</si>
  <si>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</si>
  <si>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</si>
  <si>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</si>
  <si>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</si>
  <si>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</si>
  <si>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</si>
  <si>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</si>
  <si>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</si>
  <si>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</si>
  <si>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</si>
  <si>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</si>
  <si>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</si>
  <si>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</si>
  <si>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</si>
  <si>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</si>
  <si>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</si>
  <si>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</si>
  <si>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</si>
  <si>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</si>
  <si>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</si>
  <si>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</si>
  <si>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</si>
  <si>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</si>
  <si>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</si>
  <si>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</si>
  <si>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</si>
  <si>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</si>
  <si>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</si>
  <si>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</si>
  <si>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</si>
  <si>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</si>
  <si>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</si>
  <si>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</si>
  <si>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</si>
  <si>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</si>
  <si>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</si>
  <si>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</si>
  <si>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</si>
  <si>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</si>
  <si>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</si>
  <si>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</si>
  <si>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</si>
  <si>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</si>
  <si>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</si>
  <si>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</si>
  <si>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</si>
  <si>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</si>
  <si>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</si>
  <si>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</si>
  <si>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</si>
  <si>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</si>
  <si>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</si>
  <si>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</si>
  <si>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</si>
  <si>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</si>
  <si>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</si>
  <si>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</si>
  <si>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</si>
  <si>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</si>
  <si>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</si>
  <si>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</si>
  <si>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</si>
  <si>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</si>
  <si>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</si>
  <si>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</si>
  <si>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</si>
  <si>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</si>
  <si>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</si>
  <si>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</si>
  <si>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</si>
  <si>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</si>
  <si>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</si>
  <si>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</si>
  <si>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</si>
  <si>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</si>
  <si>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</si>
  <si>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</si>
  <si>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</si>
  <si>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</si>
  <si>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</si>
  <si>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</si>
  <si>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</si>
  <si>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</si>
  <si>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</si>
  <si>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</si>
  <si>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</si>
  <si>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</si>
  <si>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</si>
  <si>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</si>
  <si>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</si>
  <si>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</si>
  <si>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</si>
  <si>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</si>
  <si>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</si>
  <si>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</si>
  <si>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</si>
  <si>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</si>
  <si>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</si>
  <si>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</si>
  <si>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</si>
  <si>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</si>
  <si>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</si>
  <si>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</si>
  <si>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</si>
  <si>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</si>
  <si>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</si>
  <si>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</si>
  <si>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</si>
  <si>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</si>
  <si>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</si>
  <si>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</si>
  <si>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</si>
  <si>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</si>
  <si>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</si>
  <si>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</si>
  <si>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</si>
  <si>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</si>
  <si>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</si>
  <si>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</si>
  <si>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</si>
  <si>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</si>
  <si>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</si>
  <si>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</si>
  <si>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</si>
  <si>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</si>
  <si>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</si>
  <si>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</si>
  <si>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</si>
  <si>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</si>
  <si>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</si>
  <si>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</si>
  <si>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</si>
  <si>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</si>
  <si>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</si>
  <si>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</si>
  <si>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</si>
  <si>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</si>
  <si>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</si>
  <si>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</si>
  <si>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</si>
  <si>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</si>
  <si>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</si>
  <si>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</si>
  <si>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</si>
  <si>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</si>
  <si>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</si>
  <si>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</si>
  <si>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</si>
  <si>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</si>
  <si>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</si>
  <si>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</si>
  <si>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</si>
  <si>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</si>
  <si>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</si>
  <si>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</si>
  <si>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</si>
  <si>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</si>
  <si>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</si>
  <si>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</si>
  <si>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</si>
  <si>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</si>
  <si>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</si>
  <si>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</si>
  <si>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</si>
  <si>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</si>
  <si>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</si>
  <si>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</si>
  <si>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</si>
  <si>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</si>
  <si>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</si>
  <si>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</si>
  <si>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</si>
  <si>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</si>
  <si>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</si>
  <si>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</si>
  <si>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</si>
  <si>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</si>
  <si>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</si>
  <si>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</si>
  <si>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</si>
  <si>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</si>
  <si>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</si>
  <si>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</si>
  <si>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</si>
  <si>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</si>
  <si>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</si>
  <si>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</si>
  <si>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</si>
  <si>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</si>
  <si>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</si>
  <si>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</si>
  <si>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</si>
  <si>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</si>
  <si>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</si>
  <si>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</si>
  <si>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</si>
  <si>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</si>
  <si>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</si>
  <si>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</si>
  <si>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</si>
  <si>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</si>
  <si>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</si>
  <si>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</si>
  <si>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</si>
  <si>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</si>
  <si>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</si>
  <si>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</si>
  <si>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</si>
  <si>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</si>
  <si>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</si>
  <si>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</si>
  <si>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</si>
  <si>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</si>
  <si>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</si>
  <si>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</si>
  <si>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</si>
  <si>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</si>
  <si>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</si>
  <si>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</si>
  <si>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</si>
  <si>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</si>
  <si>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</si>
  <si>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</si>
  <si>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</si>
  <si>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</si>
  <si>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</si>
  <si>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</si>
  <si>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</si>
  <si>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</si>
  <si>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</si>
  <si>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</si>
  <si>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</si>
  <si>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</si>
  <si>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</si>
  <si>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</si>
  <si>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</si>
  <si>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</si>
  <si>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</si>
  <si>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</si>
  <si>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</si>
  <si>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</si>
  <si>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</si>
  <si>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</si>
  <si>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</si>
  <si>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</si>
  <si>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</si>
  <si>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</si>
  <si>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</si>
  <si>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</si>
  <si>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</si>
  <si>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</si>
  <si>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</si>
  <si>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</si>
  <si>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</si>
  <si>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</si>
  <si>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</si>
  <si>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</si>
  <si>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</si>
  <si>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</si>
  <si>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</si>
  <si>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</si>
  <si>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</si>
  <si>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</si>
  <si>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</si>
  <si>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</si>
  <si>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</si>
  <si>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</si>
  <si>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</si>
  <si>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</si>
  <si>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</si>
  <si>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</si>
  <si>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</si>
  <si>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</si>
  <si>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</si>
  <si>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</si>
  <si>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</si>
  <si>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</si>
  <si>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</si>
  <si>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</si>
  <si>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</si>
  <si>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</si>
  <si>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</si>
  <si>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</si>
  <si>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</si>
  <si>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</si>
  <si>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</si>
  <si>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</si>
  <si>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</si>
  <si>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</si>
  <si>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</si>
  <si>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</si>
  <si>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</si>
  <si>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</si>
  <si>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</si>
  <si>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</si>
  <si>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</si>
  <si>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</si>
  <si>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</si>
  <si>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</si>
  <si>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</si>
  <si>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</si>
  <si>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</si>
  <si>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</si>
  <si>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</si>
  <si>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</si>
  <si>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</si>
  <si>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</si>
  <si>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</si>
  <si>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</si>
  <si>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</si>
  <si>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</si>
  <si>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</si>
  <si>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</si>
  <si>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</si>
  <si>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</si>
  <si>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</si>
  <si>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</si>
  <si>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</si>
  <si>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</si>
  <si>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</si>
  <si>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</si>
  <si>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</si>
  <si>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</si>
  <si>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</si>
  <si>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</si>
  <si>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</si>
  <si>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</si>
  <si>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</si>
  <si>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</si>
  <si>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</si>
  <si>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</si>
  <si>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</si>
  <si>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</si>
  <si>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</si>
  <si>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</si>
  <si>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</si>
  <si>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</si>
  <si>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</si>
  <si>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</si>
  <si>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</si>
  <si>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</si>
  <si>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</si>
  <si>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</si>
  <si>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</si>
  <si>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</si>
  <si>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</si>
  <si>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</si>
  <si>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</si>
  <si>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</si>
  <si>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</si>
  <si>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</si>
  <si>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</si>
  <si>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</si>
  <si>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</si>
  <si>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</si>
  <si>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</si>
  <si>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</si>
  <si>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</si>
  <si>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</si>
  <si>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</si>
  <si>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</si>
  <si>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</si>
  <si>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</si>
  <si>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</si>
  <si>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</si>
  <si>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</si>
  <si>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</si>
  <si>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</si>
  <si>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</si>
  <si>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</si>
  <si>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</si>
  <si>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</si>
  <si>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</si>
  <si>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</si>
  <si>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</si>
  <si>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</si>
  <si>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</si>
  <si>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</si>
  <si>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</si>
  <si>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</si>
  <si>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</si>
  <si>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</si>
  <si>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</si>
  <si>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</si>
  <si>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</si>
  <si>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</si>
  <si>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</si>
  <si>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</si>
  <si>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</si>
  <si>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</si>
  <si>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</si>
  <si>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</si>
  <si>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</si>
  <si>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</si>
  <si>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</si>
  <si>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</si>
  <si>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</si>
  <si>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</si>
  <si>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</si>
  <si>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</si>
  <si>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</si>
  <si>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</si>
  <si>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</si>
  <si>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</si>
  <si>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</si>
  <si>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</si>
  <si>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</si>
  <si>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</si>
  <si>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</si>
  <si>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</si>
  <si>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</si>
  <si>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</si>
  <si>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</si>
  <si>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</si>
  <si>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</si>
  <si>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</si>
  <si>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</si>
  <si>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</si>
  <si>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</si>
  <si>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</si>
  <si>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</si>
  <si>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</si>
  <si>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</si>
  <si>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</si>
  <si>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</si>
  <si>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</si>
  <si>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</si>
  <si>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</si>
  <si>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</si>
  <si>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</si>
  <si>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</si>
  <si>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</si>
  <si>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</si>
  <si>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</si>
  <si>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</si>
  <si>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</si>
  <si>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</si>
  <si>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</si>
  <si>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</si>
  <si>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</si>
  <si>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</si>
  <si>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</si>
  <si>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</si>
  <si>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</si>
  <si>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</si>
  <si>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</si>
  <si>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</si>
  <si>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</si>
  <si>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</si>
  <si>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</si>
  <si>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</si>
  <si>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</si>
  <si>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</si>
  <si>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</si>
  <si>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</si>
  <si>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</si>
  <si>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</si>
  <si>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</si>
  <si>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</si>
  <si>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</si>
  <si>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</si>
  <si>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</si>
  <si>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</si>
  <si>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</si>
  <si>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</si>
  <si>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</si>
  <si>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</si>
  <si>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</si>
  <si>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</si>
  <si>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</si>
  <si>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</si>
  <si>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</si>
  <si>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</si>
  <si>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</si>
  <si>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</si>
  <si>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</si>
  <si>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</si>
  <si>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</si>
  <si>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</si>
  <si>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</si>
  <si>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</si>
  <si>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</si>
  <si>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</si>
  <si>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</si>
  <si>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</si>
  <si>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</si>
  <si>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</si>
  <si>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</si>
  <si>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</si>
  <si>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</si>
  <si>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</si>
  <si>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</si>
  <si>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</si>
  <si>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</si>
  <si>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</si>
  <si>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</si>
  <si>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</si>
  <si>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</si>
  <si>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</si>
  <si>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</si>
  <si>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</si>
  <si>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</si>
  <si>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</si>
  <si>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</si>
  <si>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</si>
  <si>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</si>
  <si>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</si>
  <si>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</si>
  <si>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</si>
  <si>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</si>
  <si>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</si>
  <si>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</si>
  <si>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</si>
  <si>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</si>
  <si>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</si>
  <si>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</si>
  <si>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</si>
  <si>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</si>
  <si>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</si>
  <si>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</si>
  <si>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</si>
  <si>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</si>
  <si>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</si>
  <si>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</si>
  <si>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</si>
  <si>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</si>
  <si>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</si>
  <si>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</si>
  <si>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</si>
  <si>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</si>
  <si>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</si>
  <si>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</si>
  <si>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</si>
  <si>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</si>
  <si>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</si>
  <si>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</si>
  <si>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</si>
  <si>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</si>
  <si>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</si>
  <si>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</si>
  <si>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</si>
  <si>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</si>
  <si>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</si>
  <si>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</si>
  <si>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</si>
  <si>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</si>
  <si>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</si>
  <si>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</si>
  <si>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</si>
  <si>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</si>
  <si>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</si>
  <si>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</si>
  <si>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</si>
  <si>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</si>
  <si>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</si>
  <si>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</si>
  <si>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</si>
  <si>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</si>
  <si>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</si>
  <si>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</si>
  <si>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</si>
  <si>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</si>
  <si>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</si>
  <si>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</si>
  <si>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</si>
  <si>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</si>
  <si>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</si>
  <si>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</si>
  <si>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</si>
  <si>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</si>
  <si>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</si>
  <si>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</si>
  <si>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</si>
  <si>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</si>
  <si>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</si>
  <si>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</si>
  <si>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</si>
  <si>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</si>
  <si>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</si>
  <si>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</si>
  <si>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</si>
  <si>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</si>
  <si>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</si>
  <si>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</si>
  <si>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</si>
  <si>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</si>
  <si>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</si>
  <si>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</si>
  <si>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</si>
  <si>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</si>
  <si>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</si>
  <si>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</si>
  <si>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</si>
  <si>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</si>
  <si>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</si>
  <si>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</si>
  <si>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</si>
  <si>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</si>
  <si>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</si>
  <si>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</si>
  <si>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</si>
  <si>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</si>
  <si>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</si>
  <si>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</si>
  <si>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</si>
  <si>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</si>
  <si>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</si>
  <si>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</si>
  <si>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</si>
  <si>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</si>
  <si>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</si>
  <si>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</si>
  <si>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</si>
  <si>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</si>
  <si>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</si>
  <si>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</si>
  <si>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</si>
  <si>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</si>
  <si>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</si>
  <si>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</si>
  <si>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</si>
  <si>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</si>
  <si>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</si>
  <si>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</si>
  <si>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</si>
  <si>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</si>
  <si>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</si>
  <si>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</si>
  <si>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</si>
  <si>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</si>
  <si>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</si>
  <si>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</si>
  <si>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</si>
  <si>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</si>
  <si>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</si>
  <si>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</si>
  <si>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</si>
  <si>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</si>
  <si>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</si>
  <si>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</si>
  <si>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</si>
  <si>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</si>
  <si>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</si>
  <si>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</si>
  <si>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</si>
  <si>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</si>
  <si>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</si>
  <si>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</si>
  <si>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</si>
  <si>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</si>
  <si>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</si>
  <si>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</si>
  <si>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</si>
  <si>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</si>
  <si>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</si>
  <si>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</si>
  <si>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</si>
  <si>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</si>
  <si>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</si>
  <si>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</si>
  <si>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</si>
  <si>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</si>
  <si>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</si>
  <si>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</si>
  <si>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</si>
  <si>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</si>
  <si>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</si>
  <si>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</si>
  <si>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</si>
  <si>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</si>
  <si>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</si>
  <si>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</si>
  <si>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</si>
  <si>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</si>
  <si>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</si>
  <si>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</si>
  <si>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</si>
  <si>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</si>
  <si>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</si>
  <si>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</si>
  <si>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</si>
  <si>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</si>
  <si>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</si>
  <si>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</si>
  <si>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</si>
  <si>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</si>
  <si>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</si>
  <si>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</si>
  <si>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</si>
  <si>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</si>
  <si>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</si>
  <si>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</si>
  <si>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</si>
  <si>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</si>
  <si>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</si>
  <si>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</si>
  <si>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</si>
  <si>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</si>
  <si>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</si>
  <si>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</si>
  <si>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</si>
  <si>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</si>
  <si>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</si>
  <si>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</si>
  <si>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</si>
  <si>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</si>
  <si>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</si>
  <si>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</si>
  <si>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</si>
  <si>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</si>
  <si>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</si>
  <si>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</si>
  <si>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</si>
  <si>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</si>
  <si>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</si>
  <si>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</si>
  <si>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</si>
  <si>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</si>
  <si>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</si>
  <si>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</si>
  <si>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</si>
  <si>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</si>
  <si>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</si>
  <si>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</si>
  <si>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</si>
  <si>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</si>
  <si>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</si>
  <si>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</si>
  <si>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</si>
  <si>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</si>
  <si>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</si>
  <si>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</si>
  <si>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</si>
  <si>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</si>
  <si>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</si>
  <si>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</si>
  <si>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</si>
  <si>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</si>
  <si>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</si>
  <si>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</si>
  <si>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</si>
  <si>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</si>
  <si>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</si>
  <si>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</si>
  <si>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</si>
  <si>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</si>
  <si>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</si>
  <si>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</si>
  <si>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</si>
  <si>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</si>
  <si>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</si>
  <si>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</si>
  <si>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</si>
  <si>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</si>
  <si>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</si>
  <si>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</si>
  <si>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</si>
  <si>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</si>
  <si>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</si>
  <si>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</si>
  <si>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</si>
  <si>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</si>
  <si>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</si>
  <si>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</si>
  <si>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</si>
  <si>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</si>
  <si>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</si>
  <si>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</si>
  <si>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</si>
  <si>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</si>
  <si>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</si>
  <si>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</si>
  <si>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</si>
  <si>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</si>
  <si>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</si>
  <si>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</si>
  <si>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</si>
  <si>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</si>
  <si>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</si>
  <si>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</si>
  <si>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</si>
  <si>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</si>
  <si>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</si>
  <si>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</si>
  <si>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</si>
  <si>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</si>
  <si>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</si>
  <si>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</si>
  <si>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</si>
  <si>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</si>
  <si>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</si>
  <si>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</si>
  <si>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</si>
  <si>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</si>
  <si>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</si>
  <si>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</si>
  <si>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</si>
  <si>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</si>
  <si>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</si>
  <si>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</si>
  <si>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</si>
  <si>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</si>
  <si>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</si>
  <si>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</si>
  <si>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</si>
  <si>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</si>
  <si>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</si>
  <si>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</si>
  <si>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</si>
  <si>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</si>
  <si>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</si>
  <si>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</si>
  <si>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</si>
  <si>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</si>
  <si>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</si>
  <si>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</si>
  <si>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</si>
  <si>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</si>
  <si>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</si>
  <si>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</si>
  <si>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</si>
  <si>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</si>
  <si>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</si>
  <si>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</si>
  <si>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</si>
  <si>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</si>
  <si>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</si>
  <si>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</si>
  <si>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</si>
  <si>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</si>
  <si>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</si>
  <si>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</si>
  <si>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</si>
  <si>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</si>
  <si>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</si>
  <si>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</si>
  <si>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</si>
  <si>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</si>
  <si>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</si>
  <si>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</si>
  <si>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</si>
  <si>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</si>
  <si>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</si>
  <si>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</si>
  <si>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</si>
  <si>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</si>
  <si>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</si>
  <si>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</si>
  <si>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</si>
  <si>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</si>
  <si>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</si>
  <si>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</si>
  <si>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</si>
  <si>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</si>
  <si>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</si>
  <si>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</si>
  <si>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</si>
  <si>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</si>
  <si>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</si>
  <si>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</si>
  <si>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</si>
  <si>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</si>
  <si>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</si>
  <si>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</si>
  <si>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</si>
  <si>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</si>
  <si>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</si>
  <si>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</si>
  <si>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</si>
  <si>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</si>
  <si>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</si>
  <si>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</si>
  <si>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</si>
  <si>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</si>
  <si>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</si>
  <si>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</si>
  <si>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</si>
  <si>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</si>
  <si>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</si>
  <si>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</si>
  <si>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</si>
  <si>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</si>
  <si>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</si>
  <si>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</si>
  <si>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</si>
  <si>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</si>
  <si>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</si>
  <si>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</si>
  <si>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</si>
  <si>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</si>
  <si>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</si>
  <si>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</si>
  <si>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</si>
  <si>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</si>
  <si>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</si>
  <si>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</si>
  <si>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</si>
  <si>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</si>
  <si>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</si>
  <si>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</si>
  <si>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</si>
  <si>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</si>
  <si>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</si>
  <si>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</si>
  <si>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</si>
  <si>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</si>
  <si>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</si>
  <si>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</si>
  <si>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</si>
  <si>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</si>
  <si>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</si>
  <si>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</si>
  <si>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</si>
  <si>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</si>
  <si>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</si>
  <si>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</si>
  <si>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</si>
  <si>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</si>
  <si>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</si>
  <si>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</si>
  <si>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</si>
  <si>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</si>
  <si>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</si>
  <si>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</si>
  <si>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</si>
  <si>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</si>
  <si>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</si>
  <si>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</si>
  <si>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</si>
  <si>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</si>
  <si>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</si>
  <si>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</si>
  <si>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</si>
  <si>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</si>
  <si>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</si>
  <si>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</si>
  <si>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</si>
  <si>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</si>
  <si>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</si>
  <si>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</si>
  <si>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</si>
  <si>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</si>
  <si>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</si>
  <si>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</si>
  <si>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</si>
  <si>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</si>
  <si>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</si>
  <si>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</si>
  <si>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</si>
  <si>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</si>
  <si>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</si>
  <si>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</si>
  <si>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</si>
  <si>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</si>
  <si>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</si>
  <si>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</si>
  <si>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</si>
  <si>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</si>
  <si>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</si>
  <si>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</si>
  <si>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</si>
  <si>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</si>
  <si>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</si>
  <si>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</si>
  <si>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</si>
  <si>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</si>
  <si>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</si>
  <si>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</si>
  <si>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</si>
  <si>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</si>
  <si>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</si>
  <si>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</si>
  <si>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</si>
  <si>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</si>
  <si>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</si>
  <si>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</si>
  <si>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</si>
  <si>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</si>
  <si>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</si>
  <si>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</si>
  <si>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</si>
  <si>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</si>
  <si>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</si>
  <si>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</si>
  <si>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</si>
  <si>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</si>
  <si>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</si>
  <si>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</si>
  <si>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</si>
  <si>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</si>
  <si>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</si>
  <si>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</si>
  <si>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</si>
  <si>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</si>
  <si>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</si>
  <si>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</si>
  <si>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</si>
  <si>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</si>
  <si>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</si>
  <si>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</si>
  <si>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</si>
  <si>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</si>
  <si>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</si>
  <si>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</si>
  <si>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</si>
  <si>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</si>
  <si>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</si>
  <si>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</si>
  <si>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</si>
  <si>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</si>
  <si>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</si>
  <si>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</si>
  <si>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</si>
  <si>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</si>
  <si>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</si>
  <si>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</si>
  <si>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</si>
  <si>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</si>
  <si>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</si>
  <si>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</si>
  <si>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</si>
  <si>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</si>
  <si>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</si>
  <si>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</si>
  <si>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</si>
  <si>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</si>
  <si>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</si>
  <si>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</si>
  <si>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</si>
  <si>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</si>
  <si>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</si>
  <si>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</si>
  <si>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</si>
  <si>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</si>
  <si>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</si>
  <si>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</si>
  <si>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</si>
  <si>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</si>
  <si>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</si>
  <si>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</si>
  <si>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</si>
  <si>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</si>
  <si>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</si>
  <si>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</si>
  <si>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</si>
  <si>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</si>
  <si>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</si>
  <si>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</si>
  <si>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</si>
  <si>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</si>
  <si>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</si>
  <si>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</si>
  <si>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</si>
  <si>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</si>
  <si>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</si>
  <si>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</si>
  <si>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</si>
  <si>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</si>
  <si>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</si>
  <si>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</si>
  <si>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</si>
  <si>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</si>
  <si>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</si>
  <si>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</si>
  <si>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</si>
  <si>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</si>
  <si>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</si>
  <si>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</si>
  <si>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</si>
  <si>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</si>
  <si>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</si>
  <si>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</si>
  <si>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</si>
  <si>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</si>
  <si>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</si>
  <si>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</si>
  <si>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</si>
  <si>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</si>
  <si>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</si>
  <si>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</si>
  <si>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</si>
  <si>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</si>
  <si>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</si>
  <si>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</si>
  <si>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</si>
  <si>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</si>
  <si>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</si>
  <si>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</si>
  <si>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</si>
  <si>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</si>
  <si>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</si>
  <si>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</si>
  <si>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</si>
  <si>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</si>
  <si>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</si>
  <si>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</si>
  <si>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</si>
  <si>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</si>
  <si>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</si>
  <si>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</si>
  <si>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</si>
  <si>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</si>
  <si>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</si>
  <si>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</si>
  <si>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</si>
  <si>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</si>
  <si>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</si>
  <si>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</si>
  <si>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</si>
  <si>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</si>
  <si>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</si>
  <si>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</si>
  <si>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</si>
  <si>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</si>
  <si>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</si>
  <si>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</si>
  <si>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</si>
  <si>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</si>
  <si>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</si>
  <si>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</si>
  <si>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</si>
  <si>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</si>
  <si>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</si>
  <si>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</si>
  <si>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</si>
  <si>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</si>
  <si>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</si>
  <si>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</si>
  <si>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</si>
  <si>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</si>
  <si>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</si>
  <si>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</si>
  <si>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</si>
  <si>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</si>
  <si>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</si>
  <si>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</si>
  <si>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</si>
  <si>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</si>
  <si>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</si>
  <si>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</si>
  <si>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</si>
  <si>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</si>
  <si>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</si>
  <si>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</si>
  <si>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</si>
  <si>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</si>
  <si>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</si>
  <si>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</si>
  <si>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</si>
  <si>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</si>
  <si>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</si>
  <si>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</si>
  <si>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</si>
  <si>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</si>
  <si>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</si>
  <si>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</si>
  <si>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</si>
  <si>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</si>
  <si>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</si>
  <si>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</si>
  <si>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</si>
  <si>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</si>
  <si>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</si>
  <si>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</si>
  <si>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</si>
  <si>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</si>
  <si>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</si>
  <si>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</si>
  <si>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</si>
  <si>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</si>
  <si>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</si>
  <si>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</si>
  <si>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</si>
  <si>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</si>
  <si>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</si>
  <si>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</si>
  <si>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</si>
  <si>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</si>
  <si>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</si>
  <si>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</si>
  <si>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</si>
  <si>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</si>
  <si>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</si>
  <si>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</si>
  <si>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</si>
  <si>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</si>
  <si>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</si>
  <si>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</si>
  <si>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</si>
  <si>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</si>
  <si>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</si>
  <si>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</si>
  <si>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</si>
  <si>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</si>
  <si>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</si>
  <si>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</si>
  <si>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</si>
  <si>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</si>
  <si>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</si>
  <si>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</si>
  <si>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</si>
  <si>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</si>
  <si>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</si>
  <si>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</si>
  <si>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</si>
  <si>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</si>
  <si>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</si>
  <si>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</si>
  <si>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</si>
  <si>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</si>
  <si>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</si>
  <si>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</si>
  <si>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</si>
  <si>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</si>
  <si>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</si>
  <si>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</si>
  <si>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</si>
  <si>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</si>
  <si>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</si>
  <si>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</si>
  <si>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</si>
  <si>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</si>
  <si>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</si>
  <si>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</si>
  <si>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</si>
  <si>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</si>
  <si>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</si>
  <si>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</si>
  <si>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</si>
  <si>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</si>
  <si>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</si>
  <si>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</si>
  <si>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</si>
  <si>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</si>
  <si>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</si>
  <si>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</si>
  <si>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</si>
  <si>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</si>
  <si>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</si>
  <si>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</si>
  <si>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</si>
  <si>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</si>
  <si>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</si>
  <si>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</si>
  <si>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</si>
  <si>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</si>
  <si>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</si>
  <si>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</si>
  <si>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</si>
  <si>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</si>
  <si>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</si>
  <si>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</si>
  <si>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</si>
  <si>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</si>
  <si>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</si>
  <si>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</si>
  <si>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</si>
  <si>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</si>
  <si>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</si>
  <si>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</si>
  <si>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</si>
  <si>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</si>
  <si>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</si>
  <si>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</si>
  <si>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</si>
  <si>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</si>
  <si>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</si>
  <si>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</si>
  <si>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</si>
  <si>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</si>
  <si>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</si>
  <si>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</si>
  <si>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</si>
  <si>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</si>
  <si>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</si>
  <si>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</si>
  <si>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</si>
  <si>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</si>
  <si>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</si>
  <si>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</si>
  <si>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</si>
  <si>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</si>
  <si>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</si>
  <si>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</si>
  <si>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</si>
  <si>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</si>
  <si>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</si>
  <si>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</si>
  <si>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</si>
  <si>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</si>
  <si>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</si>
  <si>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</si>
  <si>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</si>
  <si>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</si>
  <si>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</si>
  <si>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</si>
  <si>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</si>
  <si>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</si>
  <si>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</si>
  <si>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</si>
  <si>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</si>
  <si>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</si>
  <si>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</si>
  <si>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</si>
  <si>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</si>
  <si>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</si>
  <si>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</si>
  <si>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</si>
  <si>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</si>
  <si>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</si>
  <si>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</si>
  <si>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</si>
  <si>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</si>
  <si>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</si>
  <si>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</si>
  <si>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</si>
  <si>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</si>
  <si>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</si>
  <si>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</si>
  <si>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</si>
  <si>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</si>
  <si>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</si>
  <si>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</si>
  <si>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</si>
  <si>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</si>
  <si>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</si>
  <si>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</si>
  <si>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</si>
  <si>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</si>
  <si>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</si>
  <si>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</si>
  <si>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</si>
  <si>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</si>
  <si>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</si>
  <si>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</si>
  <si>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</si>
  <si>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</si>
  <si>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</si>
  <si>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</si>
  <si>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</si>
  <si>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</si>
  <si>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</si>
  <si>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</si>
  <si>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</si>
  <si>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</si>
  <si>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</si>
  <si>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</si>
  <si>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</si>
  <si>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</si>
  <si>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</si>
  <si>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</si>
  <si>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</si>
  <si>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</si>
  <si>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</si>
  <si>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</si>
  <si>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</si>
  <si>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</si>
  <si>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</si>
  <si>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</si>
  <si>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</si>
  <si>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</si>
  <si>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</si>
  <si>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</si>
  <si>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</si>
  <si>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</si>
  <si>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</si>
  <si>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</si>
  <si>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</si>
  <si>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</si>
  <si>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</si>
  <si>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</si>
  <si>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</si>
  <si>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</si>
  <si>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</si>
  <si>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</si>
  <si>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</si>
  <si>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</si>
  <si>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</si>
  <si>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</si>
  <si>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</si>
  <si>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</si>
  <si>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</si>
  <si>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</si>
  <si>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</si>
  <si>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</si>
  <si>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</si>
  <si>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</si>
  <si>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</si>
  <si>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</si>
  <si>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</si>
  <si>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</si>
  <si>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</si>
  <si>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</si>
  <si>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</si>
  <si>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</si>
  <si>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</si>
  <si>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</si>
  <si>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</si>
  <si>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</si>
  <si>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</si>
  <si>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</si>
  <si>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</si>
  <si>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</si>
  <si>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</si>
  <si>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</si>
  <si>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</si>
  <si>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</si>
  <si>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</si>
  <si>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</si>
  <si>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</si>
  <si>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</si>
  <si>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</si>
  <si>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</si>
  <si>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</si>
  <si>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</si>
  <si>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</si>
  <si>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</si>
  <si>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</si>
  <si>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</si>
  <si>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</si>
  <si>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</si>
  <si>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</si>
  <si>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</si>
  <si>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</si>
  <si>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</si>
  <si>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</si>
  <si>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</si>
  <si>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</si>
  <si>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</si>
  <si>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</si>
  <si>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</si>
  <si>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</si>
  <si>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</si>
  <si>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</si>
  <si>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</si>
  <si>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</si>
  <si>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</si>
  <si>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</si>
  <si>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</si>
  <si>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</si>
  <si>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</si>
  <si>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</si>
  <si>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</si>
  <si>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</si>
  <si>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</si>
  <si>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</si>
  <si>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</si>
  <si>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</si>
  <si>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</si>
  <si>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</si>
  <si>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</si>
  <si>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</si>
  <si>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</si>
  <si>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</si>
  <si>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</si>
  <si>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</si>
  <si>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</si>
  <si>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</si>
  <si>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</si>
  <si>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</si>
  <si>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</si>
  <si>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</si>
  <si>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</si>
  <si>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</si>
  <si>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</si>
  <si>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</si>
  <si>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</si>
  <si>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</si>
  <si>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</si>
  <si>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</si>
  <si>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</si>
  <si>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</si>
  <si>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</si>
  <si>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</si>
  <si>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</si>
  <si>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</si>
  <si>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</si>
  <si>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</si>
  <si>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</si>
  <si>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</si>
  <si>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</si>
  <si>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</si>
  <si>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</si>
  <si>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</si>
  <si>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</si>
  <si>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</si>
  <si>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</si>
  <si>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</si>
  <si>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</si>
  <si>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</si>
  <si>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</si>
  <si>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</si>
  <si>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</si>
  <si>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</si>
  <si>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</si>
  <si>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</si>
  <si>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</si>
  <si>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</si>
  <si>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</si>
  <si>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</si>
  <si>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</si>
  <si>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</si>
  <si>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</si>
  <si>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</si>
  <si>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</si>
  <si>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</si>
  <si>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</si>
  <si>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</si>
  <si>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</si>
  <si>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</si>
  <si>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</si>
  <si>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</si>
  <si>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</si>
  <si>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</si>
  <si>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</si>
  <si>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</si>
  <si>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</si>
  <si>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</si>
  <si>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</si>
  <si>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</si>
  <si>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</si>
  <si>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</si>
  <si>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</si>
  <si>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</si>
  <si>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</si>
  <si>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</si>
  <si>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</si>
  <si>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</si>
  <si>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</si>
  <si>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</si>
  <si>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</si>
  <si>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</si>
  <si>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</si>
  <si>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</si>
  <si>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</si>
  <si>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</si>
  <si>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</si>
  <si>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</si>
  <si>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</si>
  <si>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</si>
  <si>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</si>
  <si>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</si>
  <si>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</si>
  <si>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</si>
  <si>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</si>
  <si>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</si>
  <si>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</si>
  <si>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</si>
  <si>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</si>
  <si>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</si>
  <si>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</si>
  <si>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</si>
  <si>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</si>
  <si>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</si>
  <si>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</si>
  <si>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</si>
  <si>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</si>
  <si>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</si>
  <si>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</si>
  <si>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</si>
  <si>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</si>
  <si>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</si>
  <si>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</si>
  <si>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</si>
  <si>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</si>
  <si>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</si>
  <si>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</si>
  <si>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</si>
  <si>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</si>
  <si>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</si>
  <si>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</si>
  <si>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</si>
  <si>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</si>
  <si>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</si>
  <si>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</si>
  <si>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</si>
  <si>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</si>
  <si>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</si>
  <si>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</si>
  <si>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</si>
  <si>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</si>
  <si>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</si>
  <si>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</si>
  <si>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</si>
  <si>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</si>
  <si>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</si>
  <si>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</si>
  <si>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</si>
  <si>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</si>
  <si>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</si>
  <si>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</si>
  <si>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</si>
  <si>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</si>
  <si>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</si>
  <si>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</si>
  <si>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</si>
  <si>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</si>
  <si>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</si>
  <si>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</si>
  <si>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</si>
  <si>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</si>
  <si>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</si>
  <si>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</si>
  <si>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</si>
  <si>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</si>
  <si>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</si>
  <si>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</si>
  <si>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</si>
  <si>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</si>
  <si>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</si>
  <si>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</si>
  <si>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</si>
  <si>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</si>
  <si>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</si>
  <si>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</si>
  <si>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</si>
  <si>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</si>
  <si>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</si>
  <si>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</si>
  <si>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</si>
  <si>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</si>
  <si>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</si>
  <si>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</si>
  <si>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</si>
  <si>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</si>
  <si>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</si>
  <si>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</si>
  <si>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</si>
  <si>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</si>
  <si>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</si>
  <si>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</si>
  <si>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</si>
  <si>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</si>
  <si>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</si>
  <si>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</si>
  <si>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</si>
  <si>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</si>
  <si>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</si>
  <si>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</si>
  <si>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</si>
  <si>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</si>
  <si>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</si>
  <si>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</si>
  <si>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</si>
  <si>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</si>
  <si>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</si>
  <si>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</si>
  <si>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</si>
  <si>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</si>
  <si>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</si>
  <si>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</si>
  <si>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</si>
  <si>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</si>
  <si>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</si>
  <si>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</si>
  <si>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</si>
  <si>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</si>
  <si>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</si>
  <si>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</si>
  <si>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</si>
  <si>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</si>
  <si>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</si>
  <si>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</si>
  <si>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</si>
  <si>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</si>
  <si>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</si>
  <si>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</si>
  <si>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</si>
  <si>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</si>
  <si>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</si>
  <si>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</si>
  <si>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</si>
  <si>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</si>
  <si>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</si>
  <si>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</si>
  <si>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</si>
  <si>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</si>
  <si>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</si>
  <si>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</si>
  <si>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</si>
  <si>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</si>
  <si>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</si>
  <si>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</si>
  <si>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</si>
  <si>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</si>
  <si>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</si>
  <si>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</si>
  <si>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</si>
  <si>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</si>
  <si>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</si>
  <si>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</si>
  <si>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</si>
  <si>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</si>
  <si>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</si>
  <si>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</si>
  <si>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</si>
  <si>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</si>
  <si>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</si>
  <si>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</si>
  <si>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</si>
  <si>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</si>
  <si>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</si>
  <si>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</si>
  <si>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</si>
  <si>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</si>
  <si>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</si>
  <si>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</si>
  <si>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</si>
  <si>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</si>
  <si>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</si>
  <si>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</si>
  <si>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</si>
  <si>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</si>
  <si>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</si>
  <si>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</si>
  <si>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</si>
  <si>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</si>
  <si>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</si>
  <si>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</si>
  <si>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</si>
  <si>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</si>
  <si>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</si>
  <si>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</si>
  <si>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</si>
  <si>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</si>
  <si>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</si>
  <si>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</si>
  <si>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</si>
  <si>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</si>
  <si>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</si>
  <si>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</si>
  <si>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</si>
  <si>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</si>
  <si>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</si>
  <si>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</si>
  <si>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</si>
  <si>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</si>
  <si>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</si>
  <si>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</si>
  <si>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</si>
  <si>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</si>
  <si>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</si>
  <si>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</si>
  <si>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</si>
  <si>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</si>
  <si>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</si>
  <si>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</si>
  <si>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</si>
  <si>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</si>
  <si>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</si>
  <si>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</si>
  <si>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</si>
  <si>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</si>
  <si>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</si>
  <si>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</si>
  <si>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</si>
  <si>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</si>
  <si>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</si>
  <si>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</si>
  <si>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</si>
  <si>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</si>
  <si>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</si>
  <si>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</si>
  <si>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</si>
  <si>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</si>
  <si>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</si>
  <si>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</si>
  <si>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</si>
  <si>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</si>
  <si>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</si>
  <si>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</si>
  <si>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</si>
  <si>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</si>
  <si>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</si>
  <si>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</si>
  <si>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</si>
  <si>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</si>
  <si>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</si>
  <si>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</si>
  <si>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</si>
  <si>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</si>
  <si>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</si>
  <si>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</si>
  <si>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</si>
  <si>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</si>
  <si>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</si>
  <si>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</si>
  <si>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</si>
  <si>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</si>
  <si>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</si>
  <si>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</si>
  <si>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</si>
  <si>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</si>
  <si>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</si>
  <si>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</si>
  <si>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</si>
  <si>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</si>
  <si>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</si>
  <si>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</si>
  <si>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</si>
  <si>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</si>
  <si>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</si>
  <si>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</si>
  <si>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</si>
  <si>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</si>
  <si>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</si>
  <si>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</si>
  <si>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</si>
  <si>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</si>
  <si>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</si>
  <si>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</si>
  <si>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</si>
  <si>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</si>
  <si>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</si>
  <si>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</si>
  <si>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</si>
  <si>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</si>
  <si>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</si>
  <si>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</si>
  <si>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</si>
  <si>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</si>
  <si>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</si>
  <si>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</si>
  <si>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</si>
  <si>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</si>
  <si>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</si>
  <si>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</si>
  <si>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</si>
  <si>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</si>
  <si>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</si>
  <si>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</si>
  <si>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</si>
  <si>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</si>
  <si>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</si>
  <si>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</si>
  <si>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</si>
  <si>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</si>
  <si>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</si>
  <si>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</si>
  <si>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</si>
  <si>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</si>
  <si>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</si>
  <si>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</si>
  <si>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</si>
  <si>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</si>
  <si>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</si>
  <si>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</si>
  <si>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</si>
  <si>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</si>
  <si>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</si>
  <si>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</si>
  <si>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</si>
  <si>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</si>
  <si>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</si>
  <si>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</si>
  <si>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</si>
  <si>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</si>
  <si>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</si>
  <si>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</si>
  <si>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</si>
  <si>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</si>
  <si>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</si>
  <si>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</si>
  <si>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</si>
  <si>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</si>
  <si>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</si>
  <si>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</si>
  <si>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</si>
  <si>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</si>
  <si>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</si>
  <si>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</si>
  <si>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</si>
  <si>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</si>
  <si>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</si>
  <si>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</si>
  <si>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</si>
  <si>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</si>
  <si>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</si>
  <si>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</si>
  <si>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</si>
  <si>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</si>
  <si>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</si>
  <si>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</si>
  <si>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</si>
  <si>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</si>
  <si>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</si>
  <si>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</si>
  <si>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</si>
  <si>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</si>
  <si>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</si>
  <si>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</si>
  <si>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</si>
  <si>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</si>
  <si>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</si>
  <si>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</si>
  <si>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</si>
  <si>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</si>
  <si>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</si>
  <si>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</si>
  <si>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</si>
  <si>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</si>
  <si>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</si>
  <si>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</si>
  <si>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</si>
  <si>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</si>
  <si>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</si>
  <si>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</si>
  <si>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</si>
  <si>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</si>
  <si>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</si>
  <si>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</si>
  <si>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</si>
  <si>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</si>
  <si>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</si>
  <si>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</si>
  <si>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</si>
  <si>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</si>
  <si>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</si>
  <si>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</si>
  <si>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</si>
  <si>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</si>
  <si>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</si>
  <si>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</si>
  <si>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</si>
  <si>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</si>
  <si>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</si>
  <si>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</si>
  <si>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</si>
  <si>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</si>
  <si>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</si>
  <si>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</si>
  <si>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</si>
  <si>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</si>
  <si>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</si>
  <si>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</si>
  <si>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</si>
  <si>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</si>
  <si>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</si>
  <si>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</si>
  <si>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</si>
  <si>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</si>
  <si>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</si>
  <si>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</si>
  <si>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</si>
  <si>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</si>
  <si>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</si>
  <si>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</si>
  <si>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</si>
  <si>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</si>
  <si>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</si>
  <si>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</si>
  <si>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</si>
  <si>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</si>
  <si>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</si>
  <si>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</si>
  <si>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</si>
  <si>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</si>
  <si>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</si>
  <si>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</si>
  <si>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</si>
  <si>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</si>
  <si>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</si>
  <si>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</si>
  <si>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</si>
  <si>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</si>
  <si>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</si>
  <si>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</si>
  <si>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</si>
  <si>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</si>
  <si>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</si>
  <si>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</si>
  <si>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</si>
  <si>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</si>
  <si>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</si>
  <si>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</si>
  <si>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</si>
  <si>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</si>
  <si>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</si>
  <si>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</si>
  <si>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</si>
  <si>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</si>
  <si>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</si>
  <si>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</si>
  <si>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</si>
  <si>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</si>
  <si>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</si>
  <si>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</si>
  <si>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</si>
  <si>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</si>
  <si>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</si>
  <si>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</si>
  <si>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</si>
  <si>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</si>
  <si>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</si>
  <si>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</si>
  <si>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</si>
  <si>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</si>
  <si>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</si>
  <si>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</si>
  <si>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</si>
  <si>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</si>
  <si>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</si>
  <si>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</si>
  <si>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</si>
  <si>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</si>
  <si>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</si>
  <si>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</si>
  <si>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</si>
  <si>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</si>
  <si>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</si>
  <si>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</si>
  <si>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</si>
  <si>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</si>
  <si>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</si>
  <si>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</si>
  <si>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</si>
  <si>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</si>
  <si>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</si>
  <si>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</si>
  <si>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</si>
  <si>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</si>
  <si>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</si>
  <si>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</si>
  <si>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</si>
  <si>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</si>
  <si>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</si>
  <si>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</si>
  <si>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</si>
  <si>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</si>
  <si>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</si>
  <si>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</si>
  <si>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</si>
  <si>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</si>
  <si>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</si>
  <si>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</si>
  <si>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</si>
  <si>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</si>
  <si>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</si>
  <si>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</si>
  <si>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</si>
  <si>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</si>
  <si>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</si>
  <si>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</si>
  <si>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</si>
  <si>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</si>
  <si>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</si>
  <si>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</si>
  <si>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</si>
  <si>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</si>
  <si>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</si>
  <si>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</si>
  <si>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</si>
  <si>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</si>
  <si>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</si>
  <si>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</si>
  <si>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</si>
  <si>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</si>
  <si>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</si>
  <si>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</si>
  <si>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</si>
  <si>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</si>
  <si>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</si>
  <si>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</si>
  <si>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</si>
  <si>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</si>
  <si>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</si>
  <si>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</si>
  <si>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</si>
  <si>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</si>
  <si>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</si>
  <si>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</si>
  <si>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</si>
  <si>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</si>
  <si>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</si>
  <si>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</si>
  <si>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</si>
  <si>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</si>
  <si>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</si>
  <si>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</si>
  <si>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</si>
  <si>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</si>
  <si>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</si>
  <si>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</si>
  <si>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</si>
  <si>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</si>
  <si>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</si>
  <si>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</si>
  <si>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</si>
  <si>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</si>
  <si>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</si>
  <si>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</si>
  <si>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</si>
  <si>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</si>
  <si>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</si>
  <si>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</si>
  <si>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</si>
  <si>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</si>
  <si>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</si>
  <si>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</si>
  <si>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</si>
  <si>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</si>
  <si>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</si>
  <si>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</si>
  <si>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</si>
  <si>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</si>
  <si>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</si>
  <si>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</si>
  <si>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</si>
  <si>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</si>
  <si>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</si>
  <si>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</si>
  <si>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</si>
  <si>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</si>
  <si>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</si>
  <si>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</si>
  <si>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</si>
  <si>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</si>
  <si>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</si>
  <si>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</si>
  <si>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</si>
  <si>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</si>
  <si>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</si>
  <si>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</si>
  <si>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</si>
  <si>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</si>
  <si>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</si>
  <si>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</si>
  <si>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</si>
  <si>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</si>
  <si>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</si>
  <si>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</si>
  <si>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</si>
  <si>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</si>
  <si>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</si>
  <si>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</si>
  <si>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</si>
  <si>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</si>
  <si>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</si>
  <si>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</si>
  <si>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</si>
  <si>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</si>
  <si>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</si>
  <si>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</si>
  <si>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</si>
  <si>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</si>
  <si>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</si>
  <si>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</si>
  <si>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</si>
  <si>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</si>
  <si>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</si>
  <si>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</si>
  <si>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</si>
  <si>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</si>
  <si>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</si>
  <si>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</si>
  <si>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</si>
  <si>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</si>
  <si>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</si>
  <si>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</si>
  <si>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</si>
  <si>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</si>
  <si>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</si>
  <si>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</si>
  <si>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</si>
  <si>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</si>
  <si>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</si>
  <si>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</si>
  <si>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</si>
  <si>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</si>
  <si>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</si>
  <si>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</si>
  <si>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</si>
  <si>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</si>
  <si>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</si>
  <si>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</si>
  <si>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</si>
  <si>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</si>
  <si>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</si>
  <si>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</si>
  <si>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</si>
  <si>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</si>
  <si>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</si>
  <si>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</si>
  <si>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</si>
  <si>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</si>
  <si>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</si>
  <si>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</si>
  <si>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</si>
  <si>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</si>
  <si>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</si>
  <si>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</si>
  <si>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</si>
  <si>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</si>
  <si>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</si>
  <si>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</si>
  <si>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</si>
  <si>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</si>
  <si>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</si>
  <si>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</si>
  <si>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</si>
  <si>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</si>
  <si>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</si>
  <si>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</si>
  <si>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</si>
  <si>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</si>
  <si>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</si>
  <si>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</si>
  <si>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</si>
  <si>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</si>
  <si>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</si>
  <si>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</si>
  <si>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</si>
  <si>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</si>
  <si>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</si>
  <si>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</si>
  <si>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</si>
  <si>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</si>
  <si>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</si>
  <si>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</si>
  <si>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</si>
  <si>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</si>
  <si>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</si>
  <si>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</si>
  <si>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</si>
  <si>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</si>
  <si>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</si>
  <si>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</si>
  <si>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</si>
  <si>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</si>
  <si>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</si>
  <si>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</si>
  <si>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</si>
  <si>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</si>
  <si>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</si>
  <si>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</si>
  <si>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</si>
  <si>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</si>
  <si>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</si>
  <si>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</si>
  <si>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</si>
  <si>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</si>
  <si>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</si>
  <si>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</si>
  <si>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</si>
  <si>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</si>
  <si>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</si>
  <si>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</si>
  <si>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</si>
  <si>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</si>
  <si>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</si>
  <si>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</si>
  <si>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</si>
  <si>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</si>
  <si>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</si>
  <si>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</si>
  <si>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</si>
  <si>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</si>
  <si>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</si>
  <si>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</si>
  <si>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</si>
  <si>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</si>
  <si>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</si>
  <si>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</si>
  <si>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</si>
  <si>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</si>
  <si>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</si>
  <si>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</si>
  <si>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</si>
  <si>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</si>
  <si>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</si>
  <si>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</si>
  <si>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</si>
  <si>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</si>
  <si>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</si>
  <si>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</si>
  <si>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</si>
  <si>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</si>
  <si>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</si>
  <si>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</si>
  <si>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</si>
  <si>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</si>
  <si>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</si>
  <si>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</si>
  <si>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</si>
  <si>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</si>
  <si>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</si>
  <si>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</si>
  <si>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</si>
  <si>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</si>
  <si>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</si>
  <si>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</si>
  <si>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</si>
  <si>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</si>
  <si>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</si>
  <si>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</si>
  <si>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</si>
  <si>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</si>
  <si>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</si>
  <si>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</si>
  <si>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</si>
  <si>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</si>
  <si>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</si>
  <si>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</si>
  <si>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</si>
  <si>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</si>
  <si>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</si>
  <si>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</si>
  <si>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</si>
  <si>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</si>
  <si>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</si>
  <si>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</si>
  <si>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</si>
  <si>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</si>
  <si>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</si>
  <si>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</si>
  <si>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</si>
  <si>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</si>
  <si>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</si>
  <si>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</si>
  <si>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</si>
  <si>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</si>
  <si>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</si>
  <si>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</si>
  <si>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</si>
  <si>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</si>
  <si>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</si>
  <si>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</si>
  <si>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</si>
  <si>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</si>
  <si>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</si>
  <si>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</si>
  <si>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</si>
  <si>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</si>
  <si>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</si>
  <si>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</si>
  <si>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</si>
  <si>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</si>
  <si>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</si>
  <si>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</si>
  <si>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</si>
  <si>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</si>
  <si>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</si>
  <si>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</si>
  <si>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</si>
  <si>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</si>
  <si>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</si>
  <si>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</si>
  <si>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</si>
  <si>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</si>
  <si>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</si>
  <si>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</si>
  <si>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</si>
  <si>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</si>
  <si>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</si>
  <si>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</si>
  <si>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</si>
  <si>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</si>
  <si>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</si>
  <si>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</si>
  <si>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</si>
  <si>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</si>
  <si>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</si>
  <si>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</si>
  <si>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</si>
  <si>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</si>
  <si>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</si>
  <si>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</si>
  <si>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</si>
  <si>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</si>
  <si>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</si>
  <si>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</si>
  <si>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</si>
  <si>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</si>
  <si>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</si>
  <si>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</si>
  <si>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</si>
  <si>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</si>
  <si>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</si>
  <si>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</si>
  <si>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</si>
  <si>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</si>
  <si>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</si>
  <si>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</si>
  <si>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</si>
  <si>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</si>
  <si>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</si>
  <si>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</si>
  <si>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</si>
  <si>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</si>
  <si>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</si>
  <si>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</si>
  <si>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</si>
  <si>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</si>
  <si>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</si>
  <si>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</si>
  <si>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</si>
  <si>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</si>
  <si>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</si>
  <si>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</si>
  <si>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</si>
  <si>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</si>
  <si>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</si>
  <si>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</si>
  <si>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</si>
  <si>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</si>
  <si>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</si>
  <si>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</si>
  <si>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</si>
  <si>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</si>
  <si>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</si>
  <si>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</si>
  <si>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</si>
  <si>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</si>
  <si>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</si>
  <si>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</si>
  <si>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</si>
  <si>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</si>
  <si>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</si>
  <si>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</si>
  <si>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</si>
  <si>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</si>
  <si>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</si>
  <si>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</si>
  <si>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</si>
  <si>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</si>
  <si>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</si>
  <si>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</si>
  <si>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</si>
  <si>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</si>
  <si>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</si>
  <si>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</si>
  <si>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</si>
  <si>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</si>
  <si>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</si>
  <si>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</si>
  <si>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</si>
  <si>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</si>
  <si>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</si>
  <si>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</si>
  <si>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</si>
  <si>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</si>
  <si>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</si>
  <si>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</si>
  <si>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</si>
  <si>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</si>
  <si>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</si>
  <si>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</si>
  <si>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</si>
  <si>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</si>
  <si>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</si>
  <si>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</si>
  <si>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</si>
  <si>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</si>
  <si>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</si>
  <si>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</si>
  <si>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</si>
  <si>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</si>
  <si>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</si>
  <si>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</si>
  <si>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</si>
  <si>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</si>
  <si>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</si>
  <si>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</si>
  <si>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</si>
  <si>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</si>
  <si>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</si>
  <si>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</si>
  <si>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</si>
  <si>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</si>
  <si>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</si>
  <si>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</si>
  <si>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</si>
  <si>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</si>
  <si>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</si>
  <si>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</si>
  <si>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</si>
  <si>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</si>
  <si>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</si>
  <si>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</si>
  <si>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</si>
  <si>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</si>
  <si>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</si>
  <si>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</si>
  <si>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</si>
  <si>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</si>
  <si>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</si>
  <si>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</si>
  <si>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</si>
  <si>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</si>
  <si>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</si>
  <si>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</si>
  <si>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</si>
  <si>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</si>
  <si>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</si>
  <si>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</si>
  <si>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</si>
  <si>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</si>
  <si>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</si>
  <si>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</si>
  <si>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</si>
  <si>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</si>
  <si>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</si>
  <si>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</si>
  <si>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</si>
  <si>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</si>
  <si>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</si>
  <si>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</si>
  <si>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</si>
  <si>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</si>
  <si>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</si>
  <si>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</si>
  <si>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</si>
  <si>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</si>
  <si>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</si>
  <si>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</si>
  <si>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</si>
  <si>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</si>
  <si>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</si>
  <si>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</si>
  <si>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</si>
  <si>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</si>
  <si>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</si>
  <si>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</si>
  <si>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</si>
  <si>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</si>
  <si>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</si>
  <si>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</si>
  <si>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</si>
  <si>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</si>
  <si>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</si>
  <si>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</si>
  <si>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</si>
  <si>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</si>
  <si>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</si>
  <si>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</si>
  <si>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</si>
  <si>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</si>
  <si>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</si>
  <si>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</si>
  <si>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</si>
  <si>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</si>
  <si>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</si>
  <si>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</si>
  <si>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</si>
  <si>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</si>
  <si>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</si>
  <si>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</si>
  <si>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</si>
  <si>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</si>
  <si>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</si>
  <si>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</si>
  <si>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</si>
  <si>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</si>
  <si>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</si>
  <si>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</si>
  <si>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</si>
  <si>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</si>
  <si>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</si>
  <si>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</si>
  <si>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</si>
  <si>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</si>
  <si>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</si>
  <si>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</si>
  <si>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</si>
  <si>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</si>
  <si>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</si>
  <si>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</si>
  <si>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</si>
  <si>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</si>
  <si>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</si>
  <si>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</si>
  <si>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</si>
  <si>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</si>
  <si>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</si>
  <si>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</si>
  <si>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</si>
  <si>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</si>
  <si>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</si>
  <si>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</si>
  <si>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</si>
  <si>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</si>
  <si>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</si>
  <si>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</si>
  <si>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</si>
  <si>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</si>
  <si>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</si>
  <si>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</si>
  <si>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</si>
  <si>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</si>
  <si>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</si>
  <si>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</si>
  <si>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</si>
  <si>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</si>
  <si>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</si>
  <si>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</si>
  <si>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</si>
  <si>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</si>
  <si>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</si>
  <si>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</si>
  <si>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</si>
  <si>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</si>
  <si>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</si>
  <si>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</si>
  <si>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</si>
  <si>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</si>
  <si>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</si>
  <si>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</si>
  <si>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</si>
  <si>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</si>
  <si>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</si>
  <si>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</si>
  <si>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</si>
  <si>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</si>
  <si>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</si>
  <si>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</si>
  <si>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</si>
  <si>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</si>
  <si>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</si>
  <si>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</si>
  <si>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</si>
  <si>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</si>
  <si>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</si>
  <si>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</si>
  <si>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</si>
  <si>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</si>
  <si>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</si>
  <si>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</si>
  <si>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</si>
  <si>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</si>
  <si>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</si>
  <si>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</si>
  <si>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</si>
  <si>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</si>
  <si>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</si>
  <si>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</si>
  <si>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</si>
  <si>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</si>
  <si>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</si>
  <si>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</si>
  <si>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</si>
  <si>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</si>
  <si>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</si>
  <si>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</si>
  <si>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</si>
  <si>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</si>
  <si>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</si>
  <si>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</si>
  <si>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</si>
  <si>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</si>
  <si>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</si>
  <si>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</si>
  <si>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</si>
  <si>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</si>
  <si>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</si>
  <si>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</si>
  <si>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</si>
  <si>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</si>
  <si>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</si>
  <si>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</si>
  <si>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</si>
  <si>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</si>
  <si>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</si>
  <si>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</si>
  <si>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</si>
  <si>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</si>
  <si>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</si>
  <si>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</si>
  <si>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</si>
  <si>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</si>
  <si>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</si>
  <si>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</si>
  <si>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</si>
  <si>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</si>
  <si>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</si>
  <si>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</si>
  <si>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</si>
  <si>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</si>
  <si>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</si>
  <si>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</si>
  <si>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</si>
  <si>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</si>
  <si>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</si>
  <si>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</si>
  <si>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</si>
  <si>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</si>
  <si>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</si>
  <si>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</si>
  <si>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</si>
  <si>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</si>
  <si>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</si>
  <si>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</si>
  <si>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</si>
  <si>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</si>
  <si>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</si>
  <si>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</si>
  <si>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</si>
  <si>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</si>
  <si>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</si>
  <si>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</si>
  <si>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</si>
  <si>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</si>
  <si>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</si>
  <si>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</si>
  <si>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</si>
  <si>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</si>
  <si>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</si>
  <si>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</si>
  <si>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</si>
  <si>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</si>
  <si>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</si>
  <si>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</si>
  <si>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</si>
  <si>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</si>
  <si>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</si>
  <si>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</si>
  <si>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</si>
  <si>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</si>
  <si>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</si>
  <si>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</si>
  <si>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</si>
  <si>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</si>
  <si>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</si>
  <si>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</si>
  <si>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</si>
  <si>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</si>
  <si>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</si>
  <si>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</si>
  <si>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</si>
  <si>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</si>
  <si>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</si>
  <si>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</si>
  <si>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</si>
  <si>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</si>
  <si>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</si>
  <si>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</si>
  <si>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</si>
  <si>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</si>
  <si>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</si>
  <si>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</si>
  <si>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</si>
  <si>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</si>
  <si>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</si>
  <si>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</si>
  <si>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</si>
  <si>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</si>
  <si>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</si>
  <si>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</si>
  <si>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</si>
  <si>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</si>
  <si>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</si>
  <si>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</si>
  <si>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</si>
  <si>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</si>
  <si>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</si>
  <si>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</si>
  <si>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</si>
  <si>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</si>
  <si>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</si>
  <si>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</si>
  <si>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</si>
  <si>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</si>
  <si>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</si>
  <si>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</si>
  <si>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</si>
  <si>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</si>
  <si>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</si>
  <si>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</si>
  <si>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</si>
  <si>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</si>
  <si>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</si>
  <si>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</si>
  <si>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</si>
  <si>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</si>
  <si>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</si>
  <si>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</si>
  <si>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</si>
  <si>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</si>
  <si>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</si>
  <si>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</si>
  <si>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</si>
  <si>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</si>
  <si>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</si>
  <si>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</si>
  <si>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</si>
  <si>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</si>
  <si>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</si>
  <si>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</si>
  <si>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</si>
  <si>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</si>
  <si>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</si>
  <si>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</si>
  <si>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</si>
  <si>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</si>
  <si>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</si>
  <si>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</si>
  <si>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</si>
  <si>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</si>
  <si>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</si>
  <si>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</si>
  <si>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</si>
  <si>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</si>
  <si>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</si>
  <si>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</si>
  <si>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</si>
  <si>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</si>
  <si>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</si>
  <si>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</si>
  <si>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</si>
  <si>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</si>
  <si>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</si>
  <si>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</si>
  <si>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</si>
  <si>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</si>
  <si>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</si>
  <si>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</si>
  <si>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</si>
  <si>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</si>
  <si>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</si>
  <si>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</si>
  <si>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</si>
  <si>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</si>
  <si>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</si>
  <si>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</si>
  <si>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</si>
  <si>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</si>
  <si>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</si>
  <si>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</si>
  <si>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</si>
  <si>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</si>
  <si>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</si>
  <si>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</si>
  <si>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</si>
  <si>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</si>
  <si>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</si>
  <si>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</si>
  <si>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</si>
  <si>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</si>
  <si>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</si>
  <si>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</si>
  <si>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</si>
  <si>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</si>
  <si>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</si>
  <si>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</si>
  <si>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</si>
  <si>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</si>
  <si>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</si>
  <si>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</si>
  <si>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</si>
  <si>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</si>
  <si>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</si>
  <si>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</si>
  <si>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</si>
  <si>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</si>
  <si>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</si>
  <si>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</si>
  <si>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</si>
  <si>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</si>
  <si>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</si>
  <si>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</si>
  <si>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</si>
  <si>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</si>
  <si>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</si>
  <si>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</si>
  <si>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</si>
  <si>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</si>
  <si>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</si>
  <si>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</si>
  <si>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</si>
  <si>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</si>
  <si>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</si>
  <si>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</si>
  <si>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</si>
  <si>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</si>
  <si>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</si>
  <si>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</si>
  <si>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</si>
  <si>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</si>
  <si>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</si>
  <si>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</si>
  <si>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</si>
  <si>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</si>
  <si>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</si>
  <si>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</si>
  <si>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</si>
  <si>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</si>
  <si>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</si>
  <si>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</si>
  <si>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</si>
  <si>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</si>
  <si>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</si>
  <si>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</si>
  <si>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</si>
  <si>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</si>
  <si>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</si>
  <si>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</si>
  <si>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</si>
  <si>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</si>
  <si>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</si>
  <si>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</si>
  <si>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</si>
  <si>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</si>
  <si>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</si>
  <si>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</si>
  <si>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</si>
  <si>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</si>
  <si>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</si>
  <si>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</si>
  <si>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</si>
  <si>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</si>
  <si>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</si>
  <si>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</si>
  <si>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</si>
  <si>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</si>
  <si>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</si>
  <si>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</si>
  <si>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</si>
  <si>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</si>
  <si>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</si>
  <si>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</si>
  <si>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</si>
  <si>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</si>
  <si>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</si>
  <si>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</si>
  <si>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</si>
  <si>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</si>
  <si>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</si>
  <si>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</si>
  <si>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</si>
  <si>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</si>
  <si>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</si>
  <si>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</si>
  <si>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</si>
  <si>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</si>
  <si>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</si>
  <si>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</si>
  <si>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</si>
  <si>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</si>
  <si>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</si>
  <si>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</si>
  <si>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</si>
  <si>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</si>
  <si>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</si>
  <si>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</si>
  <si>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</si>
  <si>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</si>
  <si>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</si>
  <si>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</si>
  <si>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</si>
  <si>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</si>
  <si>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</si>
  <si>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</si>
  <si>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</si>
  <si>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</si>
  <si>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</si>
  <si>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</si>
  <si>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</si>
  <si>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</si>
  <si>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</si>
  <si>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</si>
  <si>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</si>
  <si>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</si>
  <si>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</si>
  <si>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</si>
  <si>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</si>
  <si>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</si>
  <si>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</si>
  <si>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</si>
  <si>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</si>
  <si>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</si>
  <si>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</si>
  <si>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</si>
  <si>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</si>
  <si>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</si>
  <si>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</si>
  <si>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</si>
  <si>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</si>
  <si>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</si>
  <si>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</si>
  <si>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</si>
  <si>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</si>
  <si>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</si>
  <si>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</si>
  <si>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</si>
  <si>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</si>
  <si>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</si>
  <si>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</si>
  <si>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</si>
  <si>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</si>
  <si>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</si>
  <si>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</si>
  <si>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</si>
  <si>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</si>
  <si>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</si>
  <si>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</si>
  <si>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</si>
  <si>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</si>
  <si>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</si>
  <si>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</si>
  <si>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</si>
  <si>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</si>
  <si>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</si>
  <si>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</si>
  <si>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</si>
  <si>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</si>
  <si>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</si>
  <si>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</si>
  <si>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</si>
  <si>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</si>
  <si>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</si>
  <si>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</si>
  <si>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</si>
  <si>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</si>
  <si>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</si>
  <si>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</si>
  <si>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</si>
  <si>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</si>
  <si>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</si>
  <si>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</si>
  <si>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</si>
  <si>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</si>
  <si>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</si>
  <si>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</si>
  <si>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</si>
  <si>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</si>
  <si>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</si>
  <si>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</si>
  <si>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</si>
  <si>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</si>
  <si>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</si>
  <si>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</si>
  <si>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</si>
  <si>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</si>
  <si>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</si>
  <si>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</si>
  <si>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</si>
  <si>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</si>
  <si>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</si>
  <si>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</si>
  <si>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</si>
  <si>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</si>
  <si>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</si>
  <si>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</si>
  <si>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</si>
  <si>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</si>
  <si>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</si>
  <si>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</si>
  <si>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</si>
  <si>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</si>
  <si>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</si>
  <si>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</si>
  <si>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</si>
  <si>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</si>
  <si>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</si>
  <si>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</si>
  <si>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</si>
  <si>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</si>
  <si>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</si>
  <si>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</si>
  <si>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</si>
  <si>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</si>
  <si>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</si>
  <si>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</si>
  <si>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</si>
  <si>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</si>
  <si>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</si>
  <si>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</si>
  <si>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</si>
  <si>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</si>
  <si>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</si>
  <si>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</si>
  <si>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</si>
  <si>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</si>
  <si>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</si>
  <si>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</si>
  <si>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</si>
  <si>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</si>
  <si>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</si>
  <si>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</si>
  <si>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</si>
  <si>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</si>
  <si>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</si>
  <si>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</si>
  <si>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</si>
  <si>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</si>
  <si>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</si>
  <si>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</si>
  <si>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</si>
  <si>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</si>
  <si>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</si>
  <si>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</si>
  <si>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</si>
  <si>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</si>
  <si>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</si>
  <si>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</si>
  <si>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</si>
  <si>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</si>
  <si>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</si>
  <si>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</si>
  <si>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</si>
  <si>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</si>
  <si>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</si>
  <si>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</si>
  <si>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</si>
  <si>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</si>
  <si>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</si>
  <si>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</si>
  <si>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</si>
  <si>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</si>
  <si>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</si>
  <si>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</si>
  <si>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</si>
  <si>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</si>
  <si>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</si>
  <si>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</si>
  <si>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</si>
  <si>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</si>
  <si>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</si>
  <si>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</si>
  <si>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</si>
  <si>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</si>
  <si>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</si>
  <si>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</si>
  <si>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</si>
  <si>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</si>
  <si>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</si>
  <si>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</si>
  <si>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</si>
  <si>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</si>
  <si>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</si>
  <si>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</si>
  <si>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</si>
  <si>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</si>
  <si>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</si>
  <si>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</si>
  <si>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</si>
  <si>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</si>
  <si>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</si>
  <si>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</si>
  <si>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</si>
  <si>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</si>
  <si>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</si>
  <si>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</si>
  <si>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</si>
  <si>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</si>
  <si>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</si>
  <si>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</si>
  <si>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</si>
  <si>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</si>
  <si>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</si>
  <si>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</si>
  <si>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</si>
  <si>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</si>
  <si>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</si>
  <si>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</si>
  <si>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</si>
  <si>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</si>
  <si>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</si>
  <si>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</si>
  <si>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</si>
  <si>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</si>
  <si>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</si>
  <si>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</si>
  <si>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</si>
  <si>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</si>
  <si>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</si>
  <si>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</si>
  <si>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</si>
  <si>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</si>
  <si>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</si>
  <si>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</si>
  <si>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</si>
  <si>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</si>
  <si>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</si>
  <si>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</si>
  <si>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</si>
  <si>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</si>
  <si>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</si>
  <si>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</si>
  <si>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</si>
  <si>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</si>
  <si>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</si>
  <si>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</si>
  <si>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</si>
  <si>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</si>
  <si>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</si>
  <si>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</si>
  <si>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</si>
  <si>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</si>
  <si>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</si>
  <si>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</si>
  <si>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</si>
  <si>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</si>
  <si>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</si>
  <si>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</si>
  <si>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</si>
  <si>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</si>
  <si>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</si>
  <si>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</si>
  <si>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</si>
  <si>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</si>
  <si>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</si>
  <si>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</si>
  <si>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</si>
  <si>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</si>
  <si>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</si>
  <si>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</si>
  <si>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</si>
  <si>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</si>
  <si>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</si>
  <si>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</si>
  <si>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</si>
  <si>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</si>
  <si>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</si>
  <si>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</si>
  <si>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</si>
  <si>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</si>
  <si>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</si>
  <si>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</si>
  <si>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</si>
  <si>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</si>
  <si>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</si>
  <si>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</si>
  <si>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</si>
  <si>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</si>
  <si>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</si>
  <si>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</si>
  <si>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</si>
  <si>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</si>
  <si>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</si>
  <si>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</si>
  <si>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</si>
  <si>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</si>
  <si>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</si>
  <si>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</si>
  <si>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</si>
  <si>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</si>
  <si>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</si>
  <si>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</si>
  <si>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</si>
  <si>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</si>
  <si>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</si>
  <si>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</si>
  <si>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</si>
  <si>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</si>
  <si>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</si>
  <si>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</si>
  <si>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</si>
  <si>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</si>
  <si>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</si>
  <si>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</si>
  <si>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</si>
  <si>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</si>
  <si>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</si>
  <si>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</si>
  <si>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</si>
  <si>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</si>
  <si>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</si>
  <si>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</si>
  <si>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</si>
  <si>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</si>
  <si>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</si>
  <si>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</si>
  <si>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</si>
  <si>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</si>
  <si>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</si>
  <si>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</si>
  <si>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</si>
  <si>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</si>
  <si>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</si>
  <si>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</si>
  <si>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</si>
  <si>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</si>
  <si>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</si>
  <si>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</si>
  <si>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</si>
  <si>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</si>
  <si>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</si>
  <si>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</si>
  <si>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</si>
  <si>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</si>
  <si>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</si>
  <si>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</si>
  <si>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</si>
  <si>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</si>
  <si>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</si>
  <si>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</si>
  <si>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</si>
  <si>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</si>
  <si>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</si>
  <si>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</si>
  <si>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</si>
  <si>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</si>
  <si>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</si>
  <si>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</si>
  <si>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</si>
  <si>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</si>
  <si>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</si>
  <si>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</si>
  <si>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</si>
  <si>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</si>
  <si>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</si>
  <si>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</si>
  <si>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</si>
  <si>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</si>
  <si>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</si>
  <si>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</si>
  <si>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</si>
  <si>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</si>
  <si>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</si>
  <si>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</si>
  <si>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</si>
  <si>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</si>
  <si>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</si>
  <si>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</si>
  <si>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</si>
  <si>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</si>
  <si>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</si>
  <si>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</si>
  <si>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</si>
  <si>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</si>
  <si>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</si>
  <si>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</si>
  <si>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</si>
  <si>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</si>
  <si>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</si>
  <si>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</si>
  <si>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</si>
  <si>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</si>
  <si>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</si>
  <si>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</si>
  <si>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</si>
  <si>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</si>
  <si>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</si>
  <si>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</si>
  <si>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</si>
  <si>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</si>
  <si>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</si>
  <si>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</si>
  <si>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</si>
  <si>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</si>
  <si>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</si>
  <si>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</si>
  <si>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</si>
  <si>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</si>
  <si>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</si>
  <si>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</si>
  <si>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</si>
  <si>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</si>
  <si>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</si>
  <si>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</si>
  <si>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</si>
  <si>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</si>
  <si>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</si>
  <si>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</si>
  <si>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</si>
  <si>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</si>
  <si>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</si>
  <si>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</si>
  <si>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</si>
  <si>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</si>
  <si>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</si>
  <si>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</si>
  <si>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</si>
  <si>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</si>
  <si>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</si>
  <si>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</si>
  <si>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</si>
  <si>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</si>
  <si>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</si>
  <si>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</si>
  <si>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</si>
  <si>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</si>
  <si>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</si>
  <si>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</si>
  <si>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</si>
  <si>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</si>
  <si>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</si>
  <si>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</si>
  <si>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</si>
  <si>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</si>
  <si>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</si>
  <si>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</si>
  <si>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</si>
  <si>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</si>
  <si>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</si>
  <si>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</si>
  <si>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</si>
  <si>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</si>
  <si>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</si>
  <si>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</si>
  <si>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</si>
  <si>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</si>
  <si>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</si>
  <si>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</si>
  <si>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</si>
  <si>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</si>
  <si>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</si>
  <si>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</si>
  <si>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</si>
  <si>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</si>
  <si>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</si>
  <si>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</si>
  <si>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</si>
  <si>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</si>
  <si>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</si>
  <si>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</si>
  <si>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</si>
  <si>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</si>
  <si>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</si>
  <si>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</si>
  <si>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</si>
  <si>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</si>
  <si>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</si>
  <si>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</si>
  <si>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</si>
  <si>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</si>
  <si>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</si>
  <si>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</si>
  <si>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</si>
  <si>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</si>
  <si>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</si>
  <si>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</si>
  <si>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</si>
  <si>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</si>
  <si>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</si>
  <si>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</si>
  <si>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</si>
  <si>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</si>
  <si>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</si>
  <si>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</si>
  <si>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</si>
  <si>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</si>
  <si>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</si>
  <si>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</si>
  <si>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</si>
  <si>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</si>
  <si>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</si>
  <si>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</si>
  <si>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</si>
  <si>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</si>
  <si>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</si>
  <si>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</si>
  <si>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</si>
  <si>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</si>
  <si>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</si>
  <si>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</si>
  <si>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</si>
  <si>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</si>
  <si>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</si>
  <si>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</si>
  <si>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</si>
  <si>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</si>
  <si>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</si>
  <si>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</si>
  <si>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</si>
  <si>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</si>
  <si>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</si>
  <si>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</si>
  <si>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</si>
  <si>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</si>
  <si>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</si>
  <si>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</si>
  <si>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</si>
  <si>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</si>
  <si>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</si>
  <si>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</si>
  <si>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</si>
  <si>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</si>
  <si>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</si>
  <si>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</si>
  <si>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</si>
  <si>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</si>
  <si>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</si>
  <si>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</si>
  <si>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</si>
  <si>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</si>
  <si>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</si>
  <si>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</si>
  <si>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</si>
  <si>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</si>
  <si>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</si>
  <si>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</si>
  <si>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</si>
  <si>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</si>
  <si>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</si>
  <si>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</si>
  <si>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</si>
  <si>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</si>
  <si>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</si>
  <si>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</si>
  <si>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</si>
  <si>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</si>
  <si>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</si>
  <si>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</si>
  <si>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</si>
  <si>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</si>
  <si>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</si>
  <si>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</si>
  <si>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</si>
  <si>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</si>
  <si>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</si>
  <si>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</si>
  <si>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</si>
  <si>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</si>
  <si>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</si>
  <si>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</si>
  <si>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</si>
  <si>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</si>
  <si>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</si>
  <si>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</si>
  <si>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</si>
  <si>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</si>
  <si>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</si>
  <si>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</si>
  <si>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</si>
  <si>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</si>
  <si>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</si>
  <si>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</si>
  <si>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</si>
  <si>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</si>
  <si>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</si>
  <si>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</si>
  <si>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</si>
  <si>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</si>
  <si>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</si>
  <si>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</si>
  <si>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</si>
  <si>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</si>
  <si>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</si>
  <si>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</si>
  <si>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</si>
  <si>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</si>
  <si>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</si>
  <si>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</si>
  <si>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</si>
  <si>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</si>
  <si>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</si>
  <si>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</si>
  <si>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</si>
  <si>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</si>
  <si>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</si>
  <si>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</si>
  <si>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</si>
  <si>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</si>
  <si>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</si>
  <si>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</si>
  <si>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</si>
  <si>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</si>
  <si>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</si>
  <si>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</si>
  <si>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</si>
  <si>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</si>
  <si>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</si>
  <si>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</si>
  <si>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</si>
  <si>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</si>
  <si>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</si>
  <si>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</si>
  <si>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</si>
  <si>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</si>
  <si>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</si>
  <si>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</si>
  <si>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</si>
  <si>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</si>
  <si>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</si>
  <si>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</si>
  <si>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</si>
  <si>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</si>
  <si>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</si>
  <si>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</si>
  <si>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</si>
  <si>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</si>
  <si>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</si>
  <si>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</si>
  <si>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</si>
  <si>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</si>
  <si>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</si>
  <si>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</si>
  <si>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</si>
  <si>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</si>
  <si>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</si>
  <si>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</si>
  <si>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</si>
  <si>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</si>
  <si>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</si>
  <si>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</si>
  <si>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</si>
  <si>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</si>
  <si>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</si>
  <si>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</si>
  <si>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</si>
  <si>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</si>
  <si>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</si>
  <si>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</si>
  <si>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</si>
  <si>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</si>
  <si>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</si>
  <si>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</si>
  <si>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</si>
  <si>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</si>
  <si>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</si>
  <si>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</si>
  <si>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</si>
  <si>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</si>
  <si>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</si>
  <si>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</si>
  <si>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</si>
  <si>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</si>
  <si>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</si>
  <si>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</si>
  <si>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</si>
  <si>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</si>
  <si>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</si>
  <si>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</si>
  <si>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</si>
  <si>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</si>
  <si>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</si>
  <si>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</si>
  <si>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</si>
  <si>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</si>
  <si>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</si>
  <si>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</si>
  <si>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</si>
  <si>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</si>
  <si>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</si>
  <si>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</si>
  <si>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</si>
  <si>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</si>
  <si>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</si>
  <si>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</si>
  <si>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</si>
  <si>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</si>
  <si>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</si>
  <si>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</si>
  <si>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</si>
  <si>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</si>
  <si>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</si>
  <si>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</si>
  <si>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</si>
  <si>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</si>
  <si>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</si>
  <si>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</si>
  <si>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</si>
  <si>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</si>
  <si>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</si>
  <si>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</si>
  <si>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</si>
  <si>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</si>
  <si>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</si>
  <si>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</si>
  <si>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</si>
  <si>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</si>
  <si>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</si>
  <si>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</si>
  <si>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</si>
  <si>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</si>
  <si>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</si>
  <si>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</si>
  <si>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</si>
  <si>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</si>
  <si>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</si>
  <si>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</si>
  <si>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</si>
  <si>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</si>
  <si>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</si>
  <si>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</si>
  <si>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</si>
  <si>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</si>
  <si>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</si>
  <si>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</si>
  <si>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</si>
  <si>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</si>
  <si>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</si>
  <si>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</si>
  <si>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</si>
  <si>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</si>
  <si>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</si>
  <si>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</si>
  <si>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</si>
  <si>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</si>
  <si>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</si>
  <si>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</si>
  <si>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</si>
  <si>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</si>
  <si>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</si>
  <si>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</si>
  <si>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</si>
  <si>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</si>
  <si>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</si>
  <si>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</si>
  <si>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</si>
  <si>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</si>
  <si>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</si>
  <si>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</si>
  <si>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</si>
  <si>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</si>
  <si>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</si>
  <si>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</si>
  <si>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</si>
  <si>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</si>
  <si>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</si>
  <si>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</si>
  <si>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</si>
  <si>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</si>
  <si>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</si>
  <si>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</si>
  <si>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</si>
  <si>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</si>
  <si>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</si>
  <si>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</si>
  <si>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</si>
  <si>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</si>
  <si>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</si>
  <si>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</si>
  <si>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</si>
  <si>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</si>
  <si>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</si>
  <si>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</si>
  <si>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</si>
  <si>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</si>
  <si>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</si>
  <si>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</si>
  <si>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</si>
  <si>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</si>
  <si>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</si>
  <si>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</si>
  <si>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</si>
  <si>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</si>
  <si>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</si>
  <si>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</si>
  <si>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</si>
  <si>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</si>
  <si>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</si>
  <si>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</si>
  <si>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</si>
  <si>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</si>
  <si>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</si>
  <si>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</si>
  <si>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</si>
  <si>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</si>
  <si>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</si>
  <si>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</si>
  <si>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</si>
  <si>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</si>
  <si>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</si>
  <si>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</si>
  <si>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</si>
  <si>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</si>
  <si>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</si>
  <si>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</si>
  <si>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</si>
  <si>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</si>
  <si>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</si>
  <si>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</si>
  <si>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</si>
  <si>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</si>
  <si>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</si>
  <si>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</si>
  <si>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</si>
  <si>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</si>
  <si>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</si>
  <si>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</si>
  <si>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</si>
  <si>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</si>
  <si>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</si>
  <si>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</si>
  <si>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</si>
  <si>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</si>
  <si>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</si>
  <si>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</si>
  <si>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</si>
  <si>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</si>
  <si>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</si>
  <si>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</si>
  <si>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</si>
  <si>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</si>
  <si>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</si>
  <si>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</si>
  <si>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</si>
  <si>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</si>
  <si>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</si>
  <si>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</si>
  <si>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</si>
  <si>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</si>
  <si>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</si>
  <si>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</si>
  <si>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</si>
  <si>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</si>
  <si>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</si>
  <si>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</si>
  <si>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</si>
  <si>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</si>
  <si>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</si>
  <si>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</si>
  <si>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</si>
  <si>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</si>
  <si>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</si>
  <si>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</si>
  <si>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</si>
  <si>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</si>
  <si>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</si>
  <si>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</si>
  <si>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</si>
  <si>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</si>
  <si>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</si>
  <si>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</si>
  <si>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</si>
  <si>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</si>
  <si>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</si>
  <si>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</si>
  <si>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</si>
  <si>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</si>
  <si>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</si>
  <si>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</si>
  <si>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</si>
  <si>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</si>
  <si>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</si>
  <si>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</si>
  <si>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</si>
  <si>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</si>
  <si>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</si>
  <si>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</si>
  <si>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</si>
  <si>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</si>
  <si>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</si>
  <si>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</si>
  <si>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</si>
  <si>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</si>
  <si>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</si>
  <si>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</si>
  <si>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</si>
  <si>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</si>
  <si>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</si>
  <si>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</si>
  <si>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</si>
  <si>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</si>
  <si>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</si>
  <si>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</si>
  <si>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</si>
  <si>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</si>
  <si>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</si>
  <si>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</si>
  <si>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</si>
  <si>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</si>
  <si>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</si>
  <si>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</si>
  <si>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</si>
  <si>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</si>
  <si>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</si>
  <si>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</si>
  <si>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</si>
  <si>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</si>
  <si>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</si>
  <si>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</si>
  <si>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</si>
  <si>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</si>
  <si>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</si>
  <si>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</si>
  <si>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</si>
  <si>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</si>
  <si>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</si>
  <si>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</si>
  <si>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</si>
  <si>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</si>
  <si>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</si>
  <si>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</si>
  <si>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</si>
  <si>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</si>
  <si>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</si>
  <si>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</si>
  <si>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</si>
  <si>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</si>
  <si>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</si>
  <si>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</si>
  <si>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</si>
  <si>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</si>
  <si>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</si>
  <si>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</si>
  <si>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</si>
  <si>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</si>
  <si>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</si>
  <si>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</si>
  <si>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</si>
  <si>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</si>
  <si>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</si>
  <si>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</si>
  <si>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</si>
  <si>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</si>
  <si>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</si>
  <si>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</si>
  <si>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</si>
  <si>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</si>
  <si>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</si>
  <si>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</si>
  <si>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</si>
  <si>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</si>
  <si>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</si>
  <si>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</si>
  <si>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</si>
  <si>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</si>
  <si>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</si>
  <si>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</si>
  <si>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</si>
  <si>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</si>
  <si>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</si>
  <si>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</si>
  <si>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</si>
  <si>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</si>
  <si>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</si>
  <si>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</si>
  <si>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</si>
  <si>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</si>
  <si>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</si>
  <si>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</si>
  <si>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</si>
  <si>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</si>
  <si>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</si>
  <si>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</si>
  <si>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</si>
  <si>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</si>
  <si>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</si>
  <si>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</si>
  <si>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</si>
  <si>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</si>
  <si>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</si>
  <si>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</si>
  <si>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</si>
  <si>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</si>
  <si>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</si>
  <si>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</si>
  <si>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</si>
  <si>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</si>
  <si>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</si>
  <si>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</si>
  <si>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</si>
  <si>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</si>
  <si>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</si>
  <si>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</si>
  <si>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</si>
  <si>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</si>
  <si>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</si>
  <si>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</si>
  <si>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</si>
  <si>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</si>
  <si>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</si>
  <si>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</si>
  <si>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</si>
  <si>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</si>
  <si>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</si>
  <si>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</si>
  <si>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</si>
  <si>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</si>
  <si>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</si>
  <si>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</si>
  <si>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</si>
  <si>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</si>
  <si>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</si>
  <si>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</si>
  <si>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</si>
  <si>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</si>
  <si>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</si>
  <si>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</si>
  <si>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</si>
  <si>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</si>
  <si>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</si>
  <si>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</si>
  <si>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</si>
  <si>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</si>
  <si>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</si>
  <si>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</si>
  <si>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</si>
  <si>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</si>
  <si>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</si>
  <si>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</si>
  <si>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</si>
  <si>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</si>
  <si>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</si>
  <si>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</si>
  <si>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</si>
  <si>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</si>
  <si>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</si>
  <si>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</si>
  <si>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</si>
  <si>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</si>
  <si>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</si>
  <si>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</si>
  <si>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</si>
  <si>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</si>
  <si>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</si>
  <si>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</si>
  <si>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</si>
  <si>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</si>
  <si>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</si>
  <si>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</si>
  <si>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</si>
  <si>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</si>
  <si>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</si>
  <si>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</si>
  <si>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</si>
  <si>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</si>
  <si>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</si>
  <si>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</si>
  <si>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</si>
  <si>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</si>
  <si>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</si>
  <si>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</si>
  <si>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</si>
  <si>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</si>
  <si>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</si>
  <si>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</si>
  <si>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</si>
  <si>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</si>
  <si>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</si>
  <si>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</si>
  <si>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</si>
  <si>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</si>
  <si>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</si>
  <si>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</si>
  <si>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</si>
  <si>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</si>
  <si>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</si>
  <si>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</si>
  <si>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</si>
  <si>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</si>
  <si>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</si>
  <si>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</si>
  <si>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</si>
  <si>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</si>
  <si>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</si>
  <si>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</si>
  <si>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</si>
  <si>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</si>
  <si>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</si>
  <si>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</si>
  <si>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</si>
  <si>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</si>
  <si>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</si>
  <si>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</si>
  <si>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</si>
  <si>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</si>
  <si>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</si>
  <si>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</si>
  <si>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</si>
  <si>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</si>
  <si>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</si>
  <si>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</si>
  <si>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</si>
  <si>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</si>
  <si>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</si>
  <si>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</si>
  <si>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</si>
  <si>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</si>
  <si>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</si>
  <si>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</si>
  <si>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</si>
  <si>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</si>
  <si>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</si>
  <si>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</si>
  <si>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</si>
  <si>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</si>
  <si>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</si>
  <si>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</si>
  <si>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</si>
  <si>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</si>
  <si>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</si>
  <si>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</si>
  <si>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</si>
  <si>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</si>
  <si>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</si>
  <si>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</si>
  <si>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</si>
  <si>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</si>
  <si>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</si>
  <si>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</si>
  <si>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</si>
  <si>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</si>
  <si>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</si>
  <si>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</si>
  <si>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</si>
  <si>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</si>
  <si>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</si>
  <si>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</si>
  <si>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</si>
  <si>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</si>
  <si>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</si>
  <si>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</si>
  <si>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</si>
  <si>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</si>
  <si>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</si>
  <si>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</si>
  <si>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</si>
  <si>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</si>
  <si>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</si>
  <si>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</si>
  <si>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</si>
  <si>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</si>
  <si>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</si>
  <si>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</si>
  <si>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</si>
  <si>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</si>
  <si>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</si>
  <si>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</si>
  <si>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</si>
  <si>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</si>
  <si>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</si>
  <si>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</si>
  <si>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</si>
  <si>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</si>
  <si>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</si>
  <si>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</si>
  <si>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</si>
  <si>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</si>
  <si>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</si>
  <si>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</si>
  <si>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</si>
  <si>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</si>
  <si>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</si>
  <si>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</si>
  <si>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</si>
  <si>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</si>
  <si>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</si>
  <si>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</si>
  <si>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</si>
  <si>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</si>
  <si>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</si>
  <si>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</si>
  <si>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</si>
  <si>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</si>
  <si>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</si>
  <si>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</si>
  <si>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</si>
  <si>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</si>
  <si>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</si>
  <si>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</si>
  <si>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</si>
  <si>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</si>
  <si>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</si>
  <si>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</si>
  <si>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</si>
  <si>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</si>
  <si>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</si>
  <si>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</si>
  <si>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</si>
  <si>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</si>
  <si>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</si>
  <si>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</si>
  <si>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</si>
  <si>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</si>
  <si>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</si>
  <si>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</si>
  <si>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</si>
  <si>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</si>
  <si>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</si>
  <si>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</si>
  <si>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</si>
  <si>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</si>
  <si>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</si>
  <si>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</si>
  <si>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</si>
  <si>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</si>
  <si>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</si>
  <si>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</si>
  <si>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</si>
  <si>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</si>
  <si>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</si>
  <si>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</si>
  <si>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</si>
  <si>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</si>
  <si>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</si>
  <si>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</si>
  <si>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</si>
  <si>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</si>
  <si>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</si>
  <si>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</si>
  <si>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</si>
  <si>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</si>
  <si>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</si>
  <si>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</si>
  <si>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</si>
  <si>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</si>
  <si>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</si>
  <si>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</si>
  <si>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</si>
  <si>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</si>
  <si>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</si>
  <si>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</si>
  <si>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</si>
  <si>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</si>
  <si>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</si>
  <si>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</si>
  <si>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</si>
  <si>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</si>
  <si>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</si>
  <si>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</si>
  <si>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</si>
  <si>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</si>
  <si>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</si>
  <si>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</si>
  <si>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</si>
  <si>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</si>
  <si>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</si>
  <si>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</si>
  <si>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</si>
  <si>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</si>
  <si>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</si>
  <si>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</si>
  <si>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</si>
  <si>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</si>
  <si>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</si>
  <si>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</si>
  <si>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</si>
  <si>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</si>
  <si>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</si>
  <si>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</si>
  <si>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</si>
  <si>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</si>
  <si>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</si>
  <si>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</si>
  <si>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</si>
  <si>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</si>
  <si>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</si>
  <si>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</si>
  <si>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</si>
  <si>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</si>
  <si>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</si>
  <si>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</si>
  <si>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</si>
  <si>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</si>
  <si>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</si>
  <si>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</si>
  <si>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</si>
  <si>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</si>
  <si>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</si>
  <si>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</si>
  <si>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</si>
  <si>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</si>
  <si>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</si>
  <si>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</si>
  <si>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</si>
  <si>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</si>
  <si>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</si>
  <si>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</si>
  <si>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</si>
  <si>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</si>
  <si>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</si>
  <si>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</si>
  <si>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</si>
  <si>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</si>
  <si>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</si>
  <si>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</si>
  <si>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</si>
  <si>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</si>
  <si>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</si>
  <si>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</si>
  <si>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</si>
  <si>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</si>
  <si>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</si>
  <si>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</si>
  <si>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</si>
  <si>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</si>
  <si>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</si>
  <si>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</si>
  <si>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</si>
  <si>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</si>
  <si>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</si>
  <si>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</si>
  <si>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</si>
  <si>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</si>
  <si>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</si>
  <si>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</si>
  <si>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</si>
  <si>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</si>
  <si>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</si>
  <si>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</si>
  <si>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</si>
  <si>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</si>
  <si>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</si>
  <si>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</si>
  <si>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</si>
  <si>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</si>
  <si>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</si>
  <si>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</si>
  <si>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</si>
  <si>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</si>
  <si>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</si>
  <si>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</si>
  <si>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</si>
  <si>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</si>
  <si>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</si>
  <si>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</si>
  <si>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</si>
  <si>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</si>
  <si>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</si>
  <si>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</si>
  <si>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</si>
  <si>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</si>
  <si>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</si>
  <si>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</si>
  <si>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</si>
  <si>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</si>
  <si>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</si>
  <si>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</si>
  <si>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</si>
  <si>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</si>
  <si>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</si>
  <si>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</si>
  <si>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</si>
  <si>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</si>
  <si>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</si>
  <si>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</si>
  <si>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</si>
  <si>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</si>
  <si>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</si>
  <si>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</si>
  <si>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</si>
  <si>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</si>
  <si>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</si>
  <si>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</si>
  <si>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</si>
  <si>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</si>
  <si>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</si>
  <si>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</si>
  <si>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</si>
  <si>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</si>
  <si>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</si>
  <si>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</si>
  <si>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</si>
  <si>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</si>
  <si>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</si>
  <si>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</si>
  <si>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</si>
  <si>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</si>
  <si>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</si>
  <si>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</si>
  <si>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</si>
  <si>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</si>
  <si>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</si>
  <si>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</si>
  <si>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</si>
  <si>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</si>
  <si>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</si>
  <si>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</si>
  <si>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</si>
  <si>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</si>
  <si>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</si>
  <si>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</si>
  <si>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</si>
  <si>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</si>
  <si>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</si>
  <si>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</si>
  <si>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</si>
  <si>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</si>
  <si>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</si>
  <si>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</si>
  <si>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</si>
  <si>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</si>
  <si>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</si>
  <si>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</si>
  <si>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</si>
  <si>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</si>
  <si>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</si>
  <si>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</si>
  <si>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</si>
  <si>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</si>
  <si>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</si>
  <si>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</si>
  <si>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</si>
  <si>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</si>
  <si>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</si>
  <si>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</si>
  <si>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</si>
  <si>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</si>
  <si>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</si>
  <si>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</si>
  <si>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</si>
  <si>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</si>
  <si>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</si>
  <si>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</si>
  <si>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</si>
  <si>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</si>
  <si>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</si>
  <si>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</si>
  <si>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</si>
  <si>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</si>
  <si>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</si>
  <si>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</si>
  <si>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</si>
  <si>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</si>
  <si>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</si>
  <si>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</si>
  <si>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</si>
  <si>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</si>
  <si>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</si>
  <si>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</si>
  <si>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</si>
  <si>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</si>
  <si>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</si>
  <si>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</si>
  <si>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</si>
  <si>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</si>
  <si>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</si>
  <si>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</si>
  <si>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</si>
  <si>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</si>
  <si>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</si>
  <si>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</si>
  <si>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</si>
  <si>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</si>
  <si>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</si>
  <si>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</si>
  <si>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</si>
  <si>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</si>
  <si>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</si>
  <si>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</si>
  <si>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</si>
  <si>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</si>
  <si>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</si>
  <si>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</si>
  <si>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</si>
  <si>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</si>
  <si>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</si>
  <si>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</si>
  <si>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</si>
  <si>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</si>
  <si>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</si>
  <si>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</si>
  <si>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</si>
  <si>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</si>
  <si>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</si>
  <si>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</si>
  <si>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</si>
  <si>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</si>
  <si>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</si>
  <si>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</si>
  <si>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</si>
  <si>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</si>
  <si>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</si>
  <si>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</si>
  <si>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</si>
  <si>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</si>
  <si>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</si>
  <si>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</si>
  <si>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</si>
  <si>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</si>
  <si>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</si>
  <si>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</si>
  <si>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</si>
  <si>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</si>
  <si>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</si>
  <si>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</si>
  <si>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</si>
  <si>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</si>
  <si>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</si>
  <si>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</si>
  <si>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</si>
  <si>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</si>
  <si>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</si>
  <si>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</si>
  <si>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</si>
  <si>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</si>
  <si>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</si>
  <si>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</si>
  <si>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</si>
  <si>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</si>
  <si>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</si>
  <si>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</si>
  <si>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</si>
  <si>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</si>
  <si>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</si>
  <si>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</si>
  <si>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</si>
  <si>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</si>
  <si>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</si>
  <si>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</si>
  <si>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</si>
  <si>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</si>
  <si>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</si>
  <si>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</si>
  <si>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</si>
  <si>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</si>
  <si>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</si>
  <si>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</si>
  <si>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</si>
  <si>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</si>
  <si>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</si>
  <si>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</si>
  <si>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</si>
  <si>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</si>
  <si>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</si>
  <si>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</si>
  <si>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</si>
  <si>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</si>
  <si>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</si>
  <si>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</si>
  <si>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</si>
  <si>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</si>
  <si>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</si>
  <si>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</si>
  <si>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</si>
  <si>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</si>
  <si>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</si>
  <si>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</si>
  <si>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</si>
  <si>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</si>
  <si>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</si>
  <si>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</si>
  <si>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</si>
  <si>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</si>
  <si>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</si>
  <si>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</si>
  <si>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</si>
  <si>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</si>
  <si>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</si>
  <si>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</si>
  <si>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</si>
  <si>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</si>
  <si>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</si>
  <si>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</si>
  <si>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</si>
  <si>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</si>
  <si>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</si>
  <si>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</si>
  <si>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</si>
  <si>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</si>
  <si>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</si>
  <si>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</si>
  <si>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</si>
  <si>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</si>
  <si>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</si>
  <si>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</si>
  <si>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</si>
  <si>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</si>
  <si>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</si>
  <si>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</si>
  <si>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</si>
  <si>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</si>
  <si>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</si>
  <si>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</si>
  <si>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</si>
  <si>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</si>
  <si>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</si>
  <si>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</si>
  <si>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</si>
  <si>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</si>
  <si>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</si>
  <si>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</si>
  <si>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</si>
  <si>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</si>
  <si>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</si>
  <si>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</si>
  <si>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</si>
  <si>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</si>
  <si>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</si>
  <si>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</si>
  <si>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</si>
  <si>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</si>
  <si>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</si>
  <si>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</si>
  <si>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</si>
  <si>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</si>
  <si>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</si>
  <si>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</si>
  <si>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</si>
  <si>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</si>
  <si>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</si>
  <si>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</si>
  <si>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</si>
  <si>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</si>
  <si>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</si>
  <si>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</si>
  <si>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</si>
  <si>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</si>
  <si>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</si>
  <si>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</si>
  <si>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</si>
  <si>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</si>
  <si>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</si>
  <si>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</si>
  <si>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</si>
  <si>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</si>
  <si>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</si>
  <si>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</si>
  <si>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</si>
  <si>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</si>
  <si>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</si>
  <si>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</si>
  <si>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</si>
  <si>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</si>
  <si>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</si>
  <si>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</si>
  <si>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</si>
  <si>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</si>
  <si>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</si>
  <si>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</si>
  <si>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</si>
  <si>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</si>
  <si>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</si>
  <si>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</si>
  <si>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</si>
  <si>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</si>
  <si>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</si>
  <si>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</si>
  <si>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</si>
  <si>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</si>
  <si>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</si>
  <si>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</si>
  <si>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</si>
  <si>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</si>
  <si>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</si>
  <si>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</si>
  <si>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</si>
  <si>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</si>
  <si>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</si>
  <si>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</si>
  <si>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</si>
  <si>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</si>
  <si>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</si>
  <si>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</si>
  <si>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</si>
  <si>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</si>
  <si>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</si>
  <si>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</si>
  <si>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</si>
  <si>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</si>
  <si>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</si>
  <si>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</si>
  <si>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</si>
  <si>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</si>
  <si>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</si>
  <si>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</si>
  <si>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</si>
  <si>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</si>
  <si>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</si>
  <si>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</si>
  <si>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</si>
  <si>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</si>
  <si>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</si>
  <si>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</si>
  <si>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</si>
  <si>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</si>
  <si>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</si>
  <si>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</si>
  <si>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</si>
  <si>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</si>
  <si>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</si>
  <si>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</si>
  <si>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</si>
  <si>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</si>
  <si>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</si>
  <si>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</si>
  <si>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</si>
  <si>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</si>
  <si>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</si>
  <si>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</si>
  <si>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</si>
  <si>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</si>
  <si>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</si>
  <si>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</si>
  <si>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</si>
  <si>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</si>
  <si>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</si>
  <si>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</si>
  <si>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</si>
  <si>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</si>
  <si>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</si>
  <si>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</si>
  <si>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</si>
  <si>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</si>
  <si>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</si>
  <si>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</si>
  <si>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</si>
  <si>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</si>
  <si>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</si>
  <si>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</si>
  <si>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</si>
  <si>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</si>
  <si>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</si>
  <si>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</si>
  <si>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</si>
  <si>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</si>
  <si>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</si>
  <si>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</si>
  <si>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</si>
  <si>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</si>
  <si>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</si>
  <si>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</si>
  <si>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</si>
  <si>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</si>
  <si>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</si>
  <si>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</si>
  <si>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</si>
  <si>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</si>
  <si>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</si>
  <si>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</si>
  <si>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</si>
  <si>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</si>
  <si>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</si>
  <si>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</si>
  <si>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</si>
  <si>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</si>
  <si>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</si>
  <si>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</si>
  <si>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</si>
  <si>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</si>
  <si>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</si>
  <si>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</si>
  <si>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</si>
  <si>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</si>
  <si>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</si>
  <si>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</si>
  <si>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</si>
  <si>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</si>
  <si>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</si>
  <si>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</si>
  <si>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</si>
  <si>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</si>
  <si>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</si>
  <si>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</si>
  <si>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</si>
  <si>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</si>
  <si>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</si>
  <si>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</si>
  <si>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</si>
  <si>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</si>
  <si>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</si>
  <si>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</si>
  <si>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</si>
  <si>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</si>
  <si>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</si>
  <si>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</si>
  <si>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</si>
  <si>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</si>
  <si>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</si>
  <si>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</si>
  <si>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</si>
  <si>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</si>
  <si>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</si>
  <si>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</si>
  <si>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</si>
  <si>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</si>
  <si>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</si>
  <si>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</si>
  <si>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</si>
  <si>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</si>
  <si>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</si>
  <si>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</si>
  <si>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</si>
  <si>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</si>
  <si>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</si>
  <si>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</si>
  <si>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</si>
  <si>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</si>
  <si>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</si>
  <si>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</si>
  <si>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</si>
  <si>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</si>
  <si>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</si>
  <si>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</si>
  <si>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</si>
  <si>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</si>
  <si>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</si>
  <si>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</si>
  <si>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</si>
  <si>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</si>
  <si>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</si>
  <si>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</si>
  <si>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</si>
  <si>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</si>
  <si>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</si>
  <si>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</si>
  <si>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</si>
  <si>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</si>
  <si>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</si>
  <si>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</si>
  <si>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</si>
  <si>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</si>
  <si>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</si>
  <si>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</si>
  <si>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</si>
  <si>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</si>
  <si>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</si>
  <si>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</si>
  <si>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</si>
  <si>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</si>
  <si>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</si>
  <si>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</si>
  <si>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</si>
  <si>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</si>
  <si>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</si>
  <si>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</si>
  <si>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</si>
  <si>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</si>
  <si>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</si>
  <si>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</si>
  <si>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</si>
  <si>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</si>
  <si>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</si>
  <si>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</si>
  <si>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</si>
  <si>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</si>
  <si>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</si>
  <si>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</si>
  <si>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</si>
  <si>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</si>
  <si>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</si>
  <si>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</si>
  <si>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</si>
  <si>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</si>
  <si>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</si>
  <si>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</si>
  <si>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</si>
  <si>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</si>
  <si>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</si>
  <si>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</si>
  <si>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</si>
  <si>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</si>
  <si>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</si>
  <si>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</si>
  <si>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</si>
  <si>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</si>
  <si>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</si>
  <si>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</si>
  <si>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</si>
  <si>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</si>
  <si>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</si>
  <si>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</si>
  <si>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</si>
  <si>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</si>
  <si>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</si>
  <si>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</si>
  <si>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</si>
  <si>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</si>
  <si>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</si>
  <si>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</si>
  <si>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</si>
  <si>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</si>
  <si>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</si>
  <si>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</si>
  <si>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</si>
  <si>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</si>
  <si>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</si>
  <si>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</si>
  <si>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</si>
  <si>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</si>
  <si>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</si>
  <si>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</si>
  <si>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</si>
  <si>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</si>
  <si>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</si>
  <si>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</si>
  <si>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</si>
  <si>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</si>
  <si>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</si>
  <si>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</si>
  <si>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</si>
  <si>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</si>
  <si>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</si>
  <si>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</si>
  <si>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</si>
  <si>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</si>
  <si>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</si>
  <si>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</si>
  <si>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</si>
  <si>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</si>
  <si>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</si>
  <si>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</si>
  <si>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</si>
  <si>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</si>
  <si>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</si>
  <si>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</si>
  <si>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</si>
  <si>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</si>
  <si>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</si>
  <si>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</si>
  <si>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</si>
  <si>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</si>
  <si>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</si>
  <si>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</si>
  <si>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</si>
  <si>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</si>
  <si>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</si>
  <si>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</si>
  <si>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</si>
  <si>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</si>
  <si>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</si>
  <si>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</si>
  <si>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</si>
  <si>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</si>
  <si>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</si>
  <si>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</si>
  <si>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</si>
  <si>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</si>
  <si>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</si>
  <si>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</si>
  <si>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</si>
  <si>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</si>
  <si>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</si>
  <si>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</si>
  <si>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</si>
  <si>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</si>
  <si>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</si>
  <si>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</si>
  <si>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</si>
  <si>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</si>
  <si>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</si>
  <si>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</si>
  <si>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</si>
  <si>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</si>
  <si>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</si>
  <si>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</si>
  <si>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</si>
  <si>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</si>
  <si>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</si>
  <si>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</si>
  <si>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</si>
  <si>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</si>
  <si>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</si>
  <si>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</si>
  <si>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</si>
  <si>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</si>
  <si>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</si>
  <si>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</si>
  <si>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</si>
  <si>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</si>
  <si>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</si>
  <si>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</si>
  <si>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</si>
  <si>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</si>
  <si>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</si>
  <si>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</si>
  <si>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</si>
  <si>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</si>
  <si>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</si>
  <si>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</si>
  <si>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</si>
  <si>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</si>
  <si>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</si>
  <si>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</si>
  <si>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</si>
  <si>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</si>
  <si>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</si>
  <si>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</si>
  <si>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</si>
  <si>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</si>
  <si>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</si>
  <si>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</si>
  <si>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</si>
  <si>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</si>
  <si>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</si>
  <si>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</si>
  <si>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</si>
  <si>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</si>
  <si>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</si>
  <si>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</si>
  <si>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</si>
  <si>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</si>
  <si>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</si>
  <si>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</si>
  <si>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</si>
  <si>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</si>
  <si>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</si>
  <si>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</si>
  <si>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</si>
  <si>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</si>
  <si>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</si>
  <si>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</si>
  <si>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</si>
  <si>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</si>
  <si>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</si>
  <si>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</si>
  <si>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</si>
  <si>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</si>
  <si>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</si>
  <si>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</si>
  <si>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</si>
  <si>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</si>
  <si>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</si>
  <si>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</si>
  <si>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</si>
  <si>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</si>
  <si>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</si>
  <si>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</si>
  <si>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</si>
  <si>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</si>
  <si>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</si>
  <si>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</si>
  <si>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</si>
  <si>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</si>
  <si>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</si>
  <si>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</si>
  <si>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</si>
  <si>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</si>
  <si>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</si>
  <si>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</si>
  <si>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</si>
  <si>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</si>
  <si>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</si>
  <si>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</si>
  <si>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</si>
  <si>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</si>
  <si>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</si>
  <si>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</si>
  <si>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</si>
  <si>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</si>
  <si>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</si>
  <si>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</si>
  <si>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</si>
  <si>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</si>
  <si>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</si>
  <si>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</si>
  <si>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</si>
  <si>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</si>
  <si>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</si>
  <si>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</si>
  <si>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</si>
  <si>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</si>
  <si>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</si>
  <si>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</si>
  <si>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</si>
  <si>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</si>
  <si>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</si>
  <si>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</si>
  <si>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</si>
  <si>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</si>
  <si>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</si>
  <si>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</si>
  <si>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</si>
  <si>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</si>
  <si>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</si>
  <si>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</si>
  <si>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</si>
  <si>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</si>
  <si>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</si>
  <si>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</si>
  <si>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</si>
  <si>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</si>
  <si>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</si>
  <si>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</si>
  <si>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</si>
  <si>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</si>
  <si>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</si>
  <si>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</si>
  <si>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</si>
  <si>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</si>
  <si>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</si>
  <si>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</si>
  <si>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</si>
  <si>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</si>
  <si>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</si>
  <si>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</si>
  <si>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</si>
  <si>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</si>
  <si>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</si>
  <si>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</si>
  <si>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</si>
  <si>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</si>
  <si>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</si>
  <si>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</si>
  <si>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</si>
  <si>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</si>
  <si>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</si>
  <si>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</si>
  <si>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</si>
  <si>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</si>
  <si>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</si>
  <si>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</si>
  <si>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</si>
  <si>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</si>
  <si>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</si>
  <si>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</si>
  <si>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</si>
  <si>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</si>
  <si>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</si>
  <si>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</si>
  <si>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</si>
  <si>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</si>
  <si>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</si>
  <si>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</si>
  <si>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</si>
  <si>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</si>
  <si>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</si>
  <si>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</si>
  <si>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</si>
  <si>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</si>
  <si>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</si>
  <si>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</si>
  <si>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</si>
  <si>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</si>
  <si>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</si>
  <si>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</si>
  <si>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</si>
  <si>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</si>
  <si>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</si>
  <si>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</si>
  <si>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</si>
  <si>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</si>
  <si>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</si>
  <si>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</si>
  <si>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</si>
  <si>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</si>
  <si>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</si>
  <si>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</si>
  <si>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</si>
  <si>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</si>
  <si>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</si>
  <si>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</si>
  <si>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</si>
  <si>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</si>
  <si>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</si>
  <si>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</si>
  <si>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</si>
  <si>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</si>
  <si>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</si>
  <si>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</si>
  <si>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</si>
  <si>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</si>
  <si>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</si>
  <si>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</si>
  <si>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</si>
  <si>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</si>
  <si>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</si>
  <si>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</si>
  <si>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</si>
  <si>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</si>
  <si>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</si>
  <si>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</si>
  <si>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</si>
  <si>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</si>
  <si>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</si>
  <si>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</si>
  <si>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</si>
  <si>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</si>
  <si>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</si>
  <si>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</si>
  <si>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</si>
  <si>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</si>
  <si>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</si>
  <si>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</si>
  <si>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</si>
  <si>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</si>
  <si>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</si>
  <si>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</si>
  <si>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</si>
  <si>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</si>
  <si>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</si>
  <si>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</si>
  <si>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</si>
  <si>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</si>
  <si>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</si>
  <si>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</si>
  <si>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</si>
  <si>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</si>
  <si>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</si>
  <si>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</si>
  <si>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</si>
  <si>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</si>
  <si>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</si>
  <si>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</si>
  <si>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</si>
  <si>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</si>
  <si>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</si>
  <si>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</si>
  <si>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</si>
  <si>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</si>
  <si>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</si>
  <si>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</si>
  <si>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</si>
  <si>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</si>
  <si>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</si>
  <si>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</si>
  <si>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</si>
  <si>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</si>
  <si>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</si>
  <si>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</si>
  <si>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</si>
  <si>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</si>
  <si>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</si>
  <si>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</si>
  <si>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</si>
  <si>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</si>
  <si>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</si>
  <si>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</si>
  <si>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</si>
  <si>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</si>
  <si>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</si>
  <si>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</si>
  <si>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</si>
  <si>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</si>
  <si>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</si>
  <si>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</si>
  <si>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</si>
  <si>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</si>
  <si>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</si>
  <si>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</si>
  <si>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</si>
  <si>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</si>
  <si>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</si>
  <si>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</si>
  <si>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</si>
  <si>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</si>
  <si>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</si>
  <si>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</si>
  <si>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</si>
  <si>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</si>
  <si>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</si>
  <si>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</si>
  <si>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</si>
  <si>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</si>
  <si>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</si>
  <si>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</si>
  <si>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</si>
  <si>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</si>
  <si>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</si>
  <si>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</si>
  <si>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</si>
  <si>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</si>
  <si>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</si>
  <si>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</si>
  <si>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</si>
  <si>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</si>
  <si>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</si>
  <si>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</si>
  <si>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</si>
  <si>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</si>
  <si>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</si>
  <si>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</si>
  <si>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</si>
  <si>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</si>
  <si>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</si>
  <si>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</si>
  <si>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</si>
  <si>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</si>
  <si>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</si>
  <si>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</si>
  <si>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</si>
  <si>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</si>
  <si>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</si>
  <si>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</si>
  <si>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</si>
  <si>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</si>
  <si>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</si>
  <si>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</si>
  <si>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</si>
  <si>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</si>
  <si>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</si>
  <si>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</si>
  <si>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</si>
  <si>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</si>
  <si>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</si>
  <si>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</si>
  <si>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</si>
  <si>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</si>
  <si>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</si>
  <si>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</si>
  <si>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</si>
  <si>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</si>
  <si>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</si>
  <si>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</si>
  <si>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</si>
  <si>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</si>
  <si>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</si>
  <si>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</si>
  <si>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</si>
  <si>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</si>
  <si>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</si>
  <si>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</si>
  <si>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</si>
  <si>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</si>
  <si>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</si>
  <si>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</si>
  <si>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</si>
  <si>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</si>
  <si>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</si>
  <si>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</si>
  <si>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</si>
  <si>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</si>
  <si>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</si>
  <si>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</si>
  <si>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</si>
  <si>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</si>
  <si>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</si>
  <si>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</si>
  <si>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</si>
  <si>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</si>
  <si>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</si>
  <si>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</si>
  <si>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</si>
  <si>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</si>
  <si>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</si>
  <si>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</si>
  <si>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</si>
  <si>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</si>
  <si>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</si>
  <si>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</si>
  <si>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</si>
  <si>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</si>
  <si>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</si>
  <si>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</si>
  <si>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</si>
  <si>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</si>
  <si>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</si>
  <si>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</si>
  <si>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</si>
  <si>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</si>
  <si>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</si>
  <si>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</si>
  <si>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</si>
  <si>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</si>
  <si>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</si>
  <si>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</si>
  <si>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</si>
  <si>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</si>
  <si>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</si>
  <si>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</si>
  <si>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</si>
  <si>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</si>
  <si>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</si>
  <si>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</si>
  <si>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</si>
  <si>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</si>
  <si>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</si>
  <si>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</si>
  <si>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</si>
  <si>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</si>
  <si>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</si>
  <si>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</si>
  <si>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</si>
  <si>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</si>
  <si>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</si>
  <si>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</si>
  <si>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</si>
  <si>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</si>
  <si>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</si>
  <si>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</si>
  <si>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</si>
  <si>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</si>
  <si>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</si>
  <si>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</si>
  <si>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</si>
  <si>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</si>
  <si>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</si>
  <si>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</si>
  <si>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</si>
  <si>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</si>
  <si>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</si>
  <si>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</si>
  <si>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</si>
  <si>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</si>
  <si>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</si>
  <si>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</si>
  <si>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</si>
  <si>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</si>
  <si>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</si>
  <si>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</si>
  <si>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</si>
  <si>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</si>
  <si>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</si>
  <si>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</si>
  <si>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</si>
  <si>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</si>
  <si>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</si>
  <si>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</si>
  <si>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</si>
  <si>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</si>
  <si>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</si>
  <si>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</si>
  <si>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</si>
  <si>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</si>
  <si>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</si>
  <si>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</si>
  <si>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</si>
  <si>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</si>
  <si>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</si>
  <si>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</si>
  <si>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</si>
  <si>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</si>
  <si>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</si>
  <si>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</si>
  <si>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</si>
  <si>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</si>
  <si>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</si>
  <si>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</si>
  <si>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</si>
  <si>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</si>
  <si>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</si>
  <si>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</si>
  <si>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</si>
  <si>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</si>
  <si>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</si>
  <si>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</si>
  <si>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</si>
  <si>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</si>
  <si>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</si>
  <si>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</si>
  <si>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</si>
  <si>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</si>
  <si>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</si>
  <si>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</si>
  <si>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</si>
  <si>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</si>
  <si>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</si>
  <si>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</si>
  <si>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</si>
  <si>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</si>
  <si>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</si>
  <si>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</si>
  <si>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</si>
  <si>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</si>
  <si>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</si>
  <si>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</si>
  <si>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</si>
  <si>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</si>
  <si>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</si>
  <si>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</si>
  <si>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</si>
  <si>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</si>
  <si>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</si>
  <si>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</si>
  <si>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</si>
  <si>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</si>
  <si>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</si>
  <si>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</si>
  <si>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</si>
  <si>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</si>
  <si>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</si>
  <si>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</si>
  <si>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</si>
  <si>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</si>
  <si>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</si>
  <si>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</si>
  <si>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</si>
  <si>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</si>
  <si>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</si>
  <si>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</si>
  <si>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</si>
  <si>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</si>
  <si>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</si>
  <si>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</si>
  <si>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</si>
  <si>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</si>
  <si>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</si>
  <si>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</si>
  <si>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</si>
  <si>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</si>
  <si>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</si>
  <si>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</si>
  <si>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</si>
  <si>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</si>
  <si>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</si>
  <si>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</si>
  <si>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</si>
  <si>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</si>
  <si>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</si>
  <si>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</si>
  <si>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</si>
  <si>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</si>
  <si>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</si>
  <si>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</si>
  <si>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</si>
  <si>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</si>
  <si>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</si>
  <si>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</si>
  <si>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</si>
  <si>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</si>
  <si>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</si>
  <si>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</si>
  <si>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</si>
  <si>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</si>
  <si>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</si>
  <si>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</si>
  <si>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</si>
  <si>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</si>
  <si>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</si>
  <si>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</si>
  <si>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</si>
  <si>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</si>
  <si>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</si>
  <si>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</si>
  <si>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</si>
  <si>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</si>
  <si>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</si>
  <si>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</si>
  <si>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</si>
  <si>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</si>
  <si>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</si>
  <si>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</si>
  <si>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</si>
  <si>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</si>
  <si>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</si>
  <si>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</si>
  <si>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</si>
  <si>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</si>
  <si>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</si>
  <si>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</si>
  <si>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</si>
  <si>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</si>
  <si>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</si>
  <si>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</si>
  <si>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</si>
  <si>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</si>
  <si>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</si>
  <si>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</si>
  <si>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</si>
  <si>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</si>
  <si>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</si>
  <si>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</si>
  <si>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</si>
  <si>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</si>
  <si>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</si>
  <si>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</si>
  <si>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</si>
  <si>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</si>
  <si>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</si>
  <si>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</si>
  <si>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</si>
  <si>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</si>
  <si>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</si>
  <si>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</si>
  <si>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</si>
  <si>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</si>
  <si>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</si>
  <si>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</si>
  <si>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</si>
  <si>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</si>
  <si>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</si>
  <si>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</si>
  <si>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</si>
  <si>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</si>
  <si>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</si>
  <si>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</si>
  <si>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</si>
  <si>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</si>
  <si>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</si>
  <si>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</si>
  <si>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</si>
  <si>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</si>
  <si>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</si>
  <si>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</si>
  <si>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</si>
  <si>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</si>
  <si>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</si>
  <si>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</si>
  <si>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</si>
  <si>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</si>
  <si>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</si>
  <si>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</si>
  <si>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</si>
  <si>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</si>
  <si>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</si>
  <si>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</si>
  <si>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</si>
  <si>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</si>
  <si>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</si>
  <si>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</si>
  <si>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</si>
  <si>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</si>
  <si>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</si>
  <si>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</si>
  <si>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</si>
  <si>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</si>
  <si>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</si>
  <si>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</si>
  <si>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</si>
  <si>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</si>
  <si>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</si>
  <si>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</si>
  <si>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</si>
  <si>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</si>
  <si>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</si>
  <si>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</si>
  <si>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</si>
  <si>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</si>
  <si>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</si>
  <si>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</si>
  <si>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</si>
  <si>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</si>
  <si>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</si>
  <si>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</si>
  <si>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</si>
  <si>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</si>
  <si>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</si>
  <si>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</si>
  <si>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</si>
  <si>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</si>
  <si>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</si>
  <si>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</si>
  <si>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</si>
  <si>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</si>
  <si>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</si>
  <si>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</si>
  <si>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</si>
  <si>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</si>
  <si>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</si>
  <si>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</si>
  <si>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</si>
  <si>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</si>
  <si>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</si>
  <si>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</si>
  <si>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</si>
  <si>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</si>
  <si>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</si>
  <si>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</si>
  <si>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</si>
  <si>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</si>
  <si>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</si>
  <si>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</si>
  <si>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</si>
  <si>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</si>
  <si>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</si>
  <si>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</si>
  <si>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</si>
  <si>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</si>
  <si>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</si>
  <si>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</si>
  <si>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</si>
  <si>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</si>
  <si>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</si>
  <si>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</si>
  <si>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</si>
  <si>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</si>
  <si>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</si>
  <si>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</si>
  <si>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</si>
  <si>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</si>
  <si>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</si>
  <si>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</si>
  <si>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</si>
  <si>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</si>
  <si>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</si>
  <si>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</si>
  <si>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</si>
  <si>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</si>
  <si>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</si>
  <si>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</si>
  <si>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</si>
  <si>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</si>
  <si>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</si>
  <si>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</si>
  <si>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</si>
  <si>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</si>
  <si>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</si>
  <si>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</si>
  <si>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</si>
  <si>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</si>
  <si>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</si>
  <si>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</si>
  <si>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</si>
  <si>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</si>
  <si>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</si>
  <si>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</si>
  <si>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</si>
  <si>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</si>
  <si>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</si>
  <si>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</si>
  <si>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</si>
  <si>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</si>
  <si>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</si>
  <si>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</si>
  <si>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</si>
  <si>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</si>
  <si>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</si>
  <si>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</si>
  <si>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</si>
  <si>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</si>
  <si>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</si>
  <si>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</si>
  <si>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</si>
  <si>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</si>
  <si>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</si>
  <si>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</si>
  <si>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</si>
  <si>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</si>
  <si>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</si>
  <si>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</si>
  <si>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</si>
  <si>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</si>
  <si>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</si>
  <si>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</si>
  <si>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</si>
  <si>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</si>
  <si>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</si>
  <si>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</si>
  <si>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</si>
  <si>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</si>
  <si>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</si>
  <si>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</si>
  <si>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</si>
  <si>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</si>
  <si>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</si>
  <si>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</si>
  <si>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</si>
  <si>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</si>
  <si>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</si>
  <si>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</si>
  <si>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</si>
  <si>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</si>
  <si>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</si>
  <si>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</si>
  <si>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</si>
  <si>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</si>
  <si>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</si>
  <si>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</si>
  <si>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</si>
  <si>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</si>
  <si>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</si>
  <si>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</si>
  <si>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</si>
  <si>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</si>
  <si>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</si>
  <si>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</si>
  <si>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</si>
  <si>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</si>
  <si>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</si>
  <si>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</si>
  <si>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</si>
  <si>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</si>
  <si>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</si>
  <si>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</si>
  <si>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</si>
  <si>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</si>
  <si>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</si>
  <si>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</si>
  <si>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</si>
  <si>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</si>
  <si>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</si>
  <si>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</si>
  <si>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</si>
  <si>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</si>
  <si>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</si>
  <si>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</si>
  <si>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</si>
  <si>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</si>
  <si>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</si>
  <si>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</si>
  <si>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</si>
  <si>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</si>
  <si>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</si>
  <si>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</si>
  <si>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</si>
  <si>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</si>
  <si>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</si>
  <si>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</si>
  <si>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</si>
  <si>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</si>
  <si>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</si>
  <si>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</si>
  <si>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</si>
  <si>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</si>
  <si>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</si>
  <si>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</si>
  <si>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</si>
  <si>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</si>
  <si>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</si>
  <si>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</si>
  <si>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</si>
  <si>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</si>
  <si>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</si>
  <si>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</si>
  <si>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</si>
  <si>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</si>
  <si>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</si>
  <si>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</si>
  <si>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</si>
  <si>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</si>
  <si>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</si>
  <si>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</si>
  <si>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</si>
  <si>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</si>
  <si>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</si>
  <si>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</si>
  <si>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</si>
  <si>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</si>
  <si>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</si>
  <si>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</si>
  <si>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</si>
  <si>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</si>
  <si>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</si>
  <si>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</si>
  <si>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</si>
  <si>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</si>
  <si>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</si>
  <si>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</si>
  <si>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</si>
  <si>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</si>
  <si>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</si>
  <si>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</si>
  <si>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</si>
  <si>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</si>
  <si>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</si>
  <si>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</si>
  <si>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</si>
  <si>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</si>
  <si>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</si>
  <si>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</si>
  <si>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</si>
  <si>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</si>
  <si>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</si>
  <si>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</si>
  <si>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</si>
  <si>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</si>
  <si>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</si>
  <si>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</si>
  <si>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</si>
  <si>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</si>
  <si>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</si>
  <si>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</si>
  <si>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</si>
  <si>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</si>
  <si>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</si>
  <si>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</si>
  <si>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</si>
  <si>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</si>
  <si>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</si>
  <si>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</si>
  <si>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</si>
  <si>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</si>
  <si>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</si>
  <si>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</si>
  <si>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</si>
  <si>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</si>
  <si>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</si>
  <si>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</si>
  <si>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</si>
  <si>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</si>
  <si>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</si>
  <si>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</si>
  <si>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</si>
  <si>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</si>
  <si>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</si>
  <si>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</si>
  <si>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</si>
  <si>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</si>
  <si>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</si>
  <si>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</si>
  <si>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</si>
  <si>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</si>
  <si>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</si>
  <si>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</si>
  <si>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</si>
  <si>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</si>
  <si>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</si>
  <si>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</si>
  <si>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</si>
  <si>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</si>
  <si>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</si>
  <si>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</si>
  <si>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</si>
  <si>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</si>
  <si>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</si>
  <si>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</si>
  <si>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</si>
  <si>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</si>
  <si>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</si>
  <si>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</si>
  <si>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</si>
  <si>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</si>
  <si>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</si>
  <si>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</si>
  <si>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</si>
  <si>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</si>
  <si>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</si>
  <si>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</si>
  <si>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</si>
  <si>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</si>
  <si>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</si>
  <si>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</si>
  <si>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</si>
  <si>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</si>
  <si>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</si>
  <si>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</si>
  <si>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</si>
  <si>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</si>
  <si>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</si>
  <si>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</si>
  <si>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</si>
  <si>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</si>
  <si>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</si>
  <si>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</si>
  <si>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</si>
  <si>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</si>
  <si>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</si>
  <si>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</si>
  <si>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</si>
  <si>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</si>
  <si>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</si>
  <si>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</si>
  <si>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</si>
  <si>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</si>
  <si>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</si>
  <si>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</si>
  <si>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</si>
  <si>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</si>
  <si>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</si>
  <si>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</si>
  <si>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</si>
  <si>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</si>
  <si>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</si>
  <si>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</si>
  <si>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</si>
  <si>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</si>
  <si>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</si>
  <si>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</si>
  <si>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</si>
  <si>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</si>
  <si>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</si>
  <si>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</si>
  <si>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</si>
  <si>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</si>
  <si>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</si>
  <si>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</si>
  <si>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</si>
  <si>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</si>
  <si>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</si>
  <si>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</si>
  <si>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</si>
  <si>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</si>
  <si>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</si>
  <si>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</si>
  <si>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</si>
  <si>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</si>
  <si>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</si>
  <si>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</si>
  <si>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</si>
  <si>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</si>
  <si>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</si>
  <si>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</si>
  <si>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</si>
  <si>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</si>
  <si>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</si>
  <si>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</si>
  <si>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</si>
  <si>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</si>
  <si>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</si>
  <si>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</si>
  <si>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</si>
  <si>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</si>
  <si>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</si>
  <si>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</si>
  <si>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</si>
  <si>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</si>
  <si>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</si>
  <si>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</si>
  <si>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</si>
  <si>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</si>
  <si>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</si>
  <si>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</si>
  <si>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</si>
  <si>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</si>
  <si>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</si>
  <si>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</si>
  <si>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</si>
  <si>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</si>
  <si>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</si>
  <si>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</si>
  <si>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</si>
  <si>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</si>
  <si>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</si>
  <si>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</si>
  <si>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</si>
  <si>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</si>
  <si>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</si>
  <si>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</si>
  <si>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</si>
  <si>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</si>
  <si>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</si>
  <si>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</si>
  <si>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</si>
  <si>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</si>
  <si>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</si>
  <si>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</si>
  <si>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</si>
  <si>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</si>
  <si>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</si>
  <si>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</si>
  <si>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</si>
  <si>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</si>
  <si>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</si>
  <si>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</si>
  <si>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</si>
  <si>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</si>
  <si>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</si>
  <si>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</si>
  <si>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</si>
  <si>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</si>
  <si>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</si>
  <si>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</si>
  <si>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</si>
  <si>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</si>
  <si>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</si>
  <si>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</si>
  <si>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</si>
  <si>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</si>
  <si>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</si>
  <si>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</si>
  <si>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</si>
  <si>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</si>
  <si>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</si>
  <si>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</si>
  <si>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</si>
  <si>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</si>
  <si>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</si>
  <si>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</si>
  <si>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</si>
  <si>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</si>
  <si>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</si>
  <si>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</si>
  <si>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</si>
  <si>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</si>
  <si>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</si>
  <si>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</si>
  <si>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</si>
  <si>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</si>
  <si>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</si>
  <si>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</si>
  <si>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</si>
  <si>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</si>
  <si>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</si>
  <si>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</si>
  <si>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</si>
  <si>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</si>
  <si>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</si>
  <si>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</si>
  <si>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</si>
  <si>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</si>
  <si>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</si>
  <si>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</si>
  <si>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</si>
  <si>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</si>
  <si>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</si>
  <si>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</si>
  <si>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</si>
  <si>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</si>
  <si>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</si>
  <si>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</si>
  <si>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</si>
  <si>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</si>
  <si>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</si>
  <si>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</si>
  <si>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</si>
  <si>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</si>
  <si>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</si>
  <si>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</si>
  <si>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</si>
  <si>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</si>
  <si>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</si>
  <si>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</si>
  <si>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</si>
  <si>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</si>
  <si>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</si>
  <si>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</si>
  <si>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</si>
  <si>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</si>
  <si>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</si>
  <si>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</si>
  <si>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</si>
  <si>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</si>
  <si>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</si>
  <si>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</si>
  <si>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</si>
  <si>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</si>
  <si>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</si>
  <si>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</si>
  <si>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</si>
  <si>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</si>
  <si>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</si>
  <si>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</si>
  <si>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</si>
  <si>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</si>
  <si>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</si>
  <si>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</si>
  <si>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</si>
  <si>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</si>
  <si>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</si>
  <si>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</si>
  <si>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</si>
  <si>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</si>
  <si>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</si>
  <si>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</si>
  <si>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</si>
  <si>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</si>
  <si>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</si>
  <si>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</si>
  <si>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</si>
  <si>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</si>
  <si>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</si>
  <si>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</si>
  <si>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</si>
  <si>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</si>
  <si>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</si>
  <si>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</si>
  <si>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</si>
  <si>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</si>
  <si>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</si>
  <si>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</si>
  <si>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</si>
  <si>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</si>
  <si>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</si>
  <si>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</si>
  <si>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</si>
  <si>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</si>
  <si>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</si>
  <si>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</si>
  <si>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</si>
  <si>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</si>
  <si>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</si>
  <si>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</si>
  <si>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</si>
  <si>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</si>
  <si>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</si>
  <si>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</si>
  <si>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</si>
  <si>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</si>
  <si>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</si>
  <si>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</si>
  <si>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</si>
  <si>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</si>
  <si>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</si>
  <si>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</si>
  <si>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</si>
  <si>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</si>
  <si>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</si>
  <si>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</si>
  <si>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</si>
  <si>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</si>
  <si>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</si>
  <si>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</si>
  <si>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</si>
  <si>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</si>
  <si>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</si>
  <si>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</si>
  <si>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</si>
  <si>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</si>
  <si>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</si>
  <si>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</si>
  <si>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</si>
  <si>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</si>
  <si>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</si>
  <si>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</si>
  <si>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</si>
  <si>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</si>
  <si>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</si>
  <si>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</si>
  <si>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</si>
  <si>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</si>
  <si>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</si>
  <si>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</si>
  <si>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</si>
  <si>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</si>
  <si>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</si>
  <si>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</si>
  <si>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</si>
  <si>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</si>
  <si>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</si>
  <si>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</si>
  <si>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</si>
  <si>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</si>
  <si>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</si>
  <si>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</si>
  <si>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</si>
  <si>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</si>
  <si>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</si>
  <si>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</si>
  <si>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</si>
  <si>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</si>
  <si>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</si>
  <si>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</si>
  <si>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</si>
  <si>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</si>
  <si>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</si>
  <si>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</si>
  <si>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</si>
  <si>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</si>
  <si>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</si>
  <si>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</si>
  <si>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</si>
  <si>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</si>
  <si>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</si>
  <si>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</si>
  <si>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</si>
  <si>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</si>
  <si>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</si>
  <si>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</si>
  <si>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</si>
  <si>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</si>
  <si>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</si>
  <si>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</si>
  <si>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</si>
  <si>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</si>
  <si>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</si>
  <si>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</si>
  <si>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</si>
  <si>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</si>
  <si>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</si>
  <si>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</si>
  <si>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</si>
  <si>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</si>
  <si>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</si>
  <si>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</si>
  <si>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</si>
  <si>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</si>
  <si>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</si>
  <si>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</si>
  <si>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</si>
  <si>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</si>
  <si>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</si>
  <si>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</si>
  <si>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</si>
  <si>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</si>
  <si>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</si>
  <si>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</si>
  <si>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</si>
  <si>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</si>
  <si>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</si>
  <si>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</si>
  <si>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</si>
  <si>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</si>
  <si>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</si>
  <si>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</si>
  <si>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</si>
  <si>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</si>
  <si>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</si>
  <si>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</si>
  <si>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</si>
  <si>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</si>
  <si>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</si>
  <si>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</si>
  <si>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</si>
  <si>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</si>
  <si>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</si>
  <si>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</si>
  <si>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</si>
  <si>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</si>
  <si>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</si>
  <si>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</si>
  <si>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</si>
  <si>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</si>
  <si>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</si>
  <si>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</si>
  <si>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</si>
  <si>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</si>
  <si>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</si>
  <si>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</si>
  <si>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</si>
  <si>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</si>
  <si>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</si>
  <si>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</si>
  <si>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</si>
  <si>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</si>
  <si>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</si>
  <si>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</si>
  <si>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</si>
  <si>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</si>
  <si>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</si>
  <si>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</si>
  <si>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</si>
  <si>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</si>
  <si>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</si>
  <si>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</si>
  <si>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</si>
  <si>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</si>
  <si>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</si>
  <si>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</si>
  <si>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</si>
  <si>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</si>
  <si>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</si>
  <si>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</si>
  <si>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</si>
  <si>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</si>
  <si>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</si>
  <si>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</si>
  <si>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</si>
  <si>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</si>
  <si>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</si>
  <si>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</si>
  <si>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</si>
  <si>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</si>
  <si>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</si>
  <si>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</si>
  <si>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</si>
  <si>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</si>
  <si>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</si>
  <si>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</si>
  <si>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</si>
  <si>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</si>
  <si>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</si>
  <si>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</si>
  <si>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</si>
  <si>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</si>
  <si>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</si>
  <si>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</si>
  <si>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</si>
  <si>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</si>
  <si>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</si>
  <si>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</si>
  <si>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</si>
  <si>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</si>
  <si>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</si>
  <si>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</si>
  <si>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</si>
  <si>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</si>
  <si>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</si>
  <si>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</si>
  <si>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</si>
  <si>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</si>
  <si>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</si>
  <si>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</si>
  <si>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</si>
  <si>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</si>
  <si>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</si>
  <si>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</si>
  <si>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</si>
  <si>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</si>
  <si>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</si>
  <si>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</si>
  <si>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</si>
  <si>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</si>
  <si>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</si>
  <si>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</si>
  <si>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</si>
  <si>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</si>
  <si>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</si>
  <si>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</si>
  <si>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</si>
  <si>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</si>
  <si>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</si>
  <si>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</si>
  <si>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</si>
  <si>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</si>
  <si>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</si>
  <si>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</si>
  <si>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</si>
  <si>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</si>
  <si>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</si>
  <si>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</si>
  <si>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</si>
  <si>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</si>
  <si>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</si>
  <si>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</si>
  <si>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</si>
  <si>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</si>
  <si>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</si>
  <si>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</si>
  <si>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</si>
  <si>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</si>
  <si>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</si>
  <si>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</si>
  <si>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</si>
  <si>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</si>
  <si>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</si>
  <si>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</si>
  <si>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</si>
  <si>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</si>
  <si>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</si>
  <si>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</si>
  <si>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</si>
  <si>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</si>
  <si>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</si>
  <si>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</si>
  <si>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</si>
  <si>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</si>
  <si>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</si>
  <si>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</si>
  <si>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</si>
  <si>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</si>
  <si>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</si>
  <si>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</si>
  <si>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</si>
  <si>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</si>
  <si>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</si>
  <si>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</si>
  <si>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</si>
  <si>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</si>
  <si>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</si>
  <si>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</si>
  <si>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</si>
  <si>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</si>
  <si>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</si>
  <si>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</si>
  <si>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</si>
  <si>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</si>
  <si>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</si>
  <si>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</si>
  <si>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</si>
  <si>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</si>
  <si>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</si>
  <si>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</si>
  <si>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</si>
  <si>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</si>
  <si>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</si>
  <si>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</si>
  <si>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</si>
  <si>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</si>
  <si>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</si>
  <si>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</si>
  <si>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</si>
  <si>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</si>
  <si>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</si>
  <si>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</si>
  <si>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</si>
  <si>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</si>
  <si>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</si>
  <si>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</si>
  <si>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</si>
  <si>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</si>
  <si>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</si>
  <si>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</si>
  <si>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</si>
  <si>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</si>
  <si>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</si>
  <si>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</si>
  <si>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</si>
  <si>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</si>
  <si>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</si>
  <si>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</si>
  <si>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</si>
  <si>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</si>
  <si>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</si>
  <si>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</si>
  <si>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</si>
  <si>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</si>
  <si>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</si>
  <si>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</si>
  <si>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</si>
  <si>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</si>
  <si>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</si>
  <si>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</si>
  <si>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</si>
  <si>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</si>
  <si>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</si>
  <si>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</si>
  <si>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</si>
  <si>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</si>
  <si>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</si>
  <si>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</si>
  <si>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</si>
  <si>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</si>
  <si>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</si>
  <si>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</si>
  <si>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</si>
  <si>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</si>
  <si>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</si>
  <si>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</si>
  <si>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</si>
  <si>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</si>
  <si>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</si>
  <si>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</si>
  <si>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</si>
  <si>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</si>
  <si>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</si>
  <si>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</si>
  <si>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</si>
  <si>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</si>
  <si>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</si>
  <si>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</si>
  <si>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</si>
  <si>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</si>
  <si>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</si>
  <si>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</si>
  <si>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</si>
  <si>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</si>
  <si>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</si>
  <si>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</si>
  <si>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</si>
  <si>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</si>
  <si>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</si>
  <si>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</si>
  <si>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</si>
  <si>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</si>
  <si>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</si>
  <si>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</si>
  <si>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</si>
  <si>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</si>
  <si>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</si>
  <si>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</si>
  <si>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</si>
  <si>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</si>
  <si>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</si>
  <si>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</si>
  <si>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</si>
  <si>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</si>
  <si>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</si>
  <si>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</si>
  <si>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</si>
  <si>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</si>
  <si>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</si>
  <si>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</si>
  <si>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</si>
  <si>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</si>
  <si>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</si>
  <si>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</si>
  <si>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</si>
  <si>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</si>
  <si>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</si>
  <si>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</si>
  <si>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</si>
  <si>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</si>
  <si>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</si>
  <si>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</si>
  <si>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</si>
  <si>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</si>
  <si>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</si>
  <si>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</si>
  <si>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</si>
  <si>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</si>
  <si>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</si>
  <si>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</si>
  <si>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</si>
  <si>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</si>
  <si>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</si>
  <si>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</si>
  <si>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</si>
  <si>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</si>
  <si>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</si>
  <si>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</si>
  <si>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</si>
  <si>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</si>
  <si>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</si>
  <si>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</si>
  <si>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</si>
  <si>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</si>
  <si>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</si>
  <si>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</si>
  <si>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</si>
  <si>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</si>
  <si>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</si>
  <si>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</si>
  <si>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</si>
  <si>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</si>
  <si>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</si>
  <si>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</si>
  <si>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</si>
  <si>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</si>
  <si>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</si>
  <si>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</si>
  <si>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</si>
  <si>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</si>
  <si>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</si>
  <si>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</si>
  <si>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</si>
  <si>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</si>
  <si>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</si>
  <si>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</si>
  <si>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</si>
  <si>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</si>
  <si>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</si>
  <si>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</si>
  <si>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</si>
  <si>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</si>
  <si>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</si>
  <si>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</si>
  <si>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</si>
  <si>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</si>
  <si>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</si>
  <si>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</si>
  <si>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</si>
  <si>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</si>
  <si>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</si>
  <si>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</si>
  <si>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</si>
  <si>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</si>
  <si>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</si>
  <si>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</si>
  <si>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</si>
  <si>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</si>
  <si>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</si>
  <si>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</si>
  <si>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</si>
  <si>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</si>
  <si>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</si>
  <si>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</si>
  <si>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</si>
  <si>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</si>
  <si>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</si>
  <si>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</si>
  <si>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</si>
  <si>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</si>
  <si>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</si>
  <si>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</si>
  <si>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</si>
  <si>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</si>
  <si>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</si>
  <si>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</si>
  <si>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</si>
  <si>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</si>
  <si>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</si>
  <si>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</si>
  <si>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</si>
  <si>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</si>
  <si>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</si>
  <si>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</si>
  <si>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</si>
  <si>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</si>
  <si>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</si>
  <si>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</si>
  <si>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</si>
  <si>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</si>
  <si>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</si>
  <si>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</si>
  <si>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</si>
  <si>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</si>
  <si>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</si>
  <si>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</si>
  <si>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</si>
  <si>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</si>
  <si>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</si>
  <si>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</si>
  <si>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</si>
  <si>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</si>
  <si>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</si>
  <si>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</si>
  <si>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</si>
  <si>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</si>
  <si>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</si>
  <si>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</si>
  <si>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</si>
  <si>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</si>
  <si>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</si>
  <si>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</si>
  <si>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</si>
  <si>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</si>
  <si>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</si>
  <si>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</si>
  <si>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</si>
  <si>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</si>
  <si>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</si>
  <si>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</si>
  <si>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</si>
  <si>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</si>
  <si>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</si>
  <si>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</si>
  <si>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</si>
  <si>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</si>
  <si>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</si>
  <si>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</si>
  <si>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</si>
  <si>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</si>
  <si>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</si>
  <si>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</si>
  <si>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</si>
  <si>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</si>
  <si>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</si>
  <si>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</si>
  <si>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</si>
  <si>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</si>
  <si>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</si>
  <si>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</si>
  <si>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</si>
  <si>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</si>
  <si>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</si>
  <si>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</si>
  <si>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</si>
  <si>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</si>
  <si>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</si>
  <si>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</si>
  <si>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</si>
  <si>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</si>
  <si>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</si>
  <si>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</si>
  <si>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</si>
  <si>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</si>
  <si>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</si>
  <si>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</si>
  <si>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</si>
  <si>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</si>
  <si>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</si>
  <si>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</si>
  <si>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</si>
  <si>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</si>
  <si>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</si>
  <si>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</si>
  <si>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</si>
  <si>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</si>
  <si>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</si>
  <si>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</si>
  <si>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</si>
  <si>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</si>
  <si>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</si>
  <si>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</si>
  <si>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</si>
  <si>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</si>
  <si>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</si>
  <si>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</si>
  <si>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</si>
  <si>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</si>
  <si>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</si>
  <si>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</si>
  <si>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</si>
  <si>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</si>
  <si>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</si>
  <si>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</si>
  <si>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</si>
  <si>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</si>
  <si>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</si>
  <si>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</si>
  <si>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</si>
  <si>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</si>
  <si>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</si>
  <si>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</si>
  <si>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</si>
  <si>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</si>
  <si>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</si>
  <si>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</si>
  <si>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</si>
  <si>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</si>
  <si>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</si>
  <si>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</si>
  <si>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</si>
  <si>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</si>
  <si>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</si>
  <si>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</si>
  <si>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</si>
  <si>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</si>
  <si>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</si>
  <si>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</si>
  <si>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</si>
  <si>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</si>
  <si>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</si>
  <si>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</si>
  <si>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</si>
  <si>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</si>
  <si>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</si>
  <si>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</si>
  <si>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</si>
  <si>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</si>
  <si>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</si>
  <si>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</si>
  <si>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</si>
  <si>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</si>
  <si>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</si>
  <si>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</si>
  <si>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</si>
  <si>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</si>
  <si>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</si>
  <si>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</si>
  <si>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</si>
  <si>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</si>
  <si>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</si>
  <si>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</si>
  <si>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</si>
  <si>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</si>
  <si>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</si>
  <si>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</si>
  <si>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</si>
  <si>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</si>
  <si>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</si>
  <si>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</si>
  <si>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</si>
  <si>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</si>
  <si>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</si>
  <si>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</si>
  <si>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</si>
  <si>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</si>
  <si>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</si>
  <si>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</si>
  <si>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</si>
  <si>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</si>
  <si>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</si>
  <si>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</si>
  <si>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</si>
  <si>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</si>
  <si>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</si>
  <si>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</si>
  <si>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</si>
  <si>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</si>
  <si>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</si>
  <si>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</si>
  <si>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</si>
  <si>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</si>
  <si>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</si>
  <si>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</si>
  <si>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</si>
  <si>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</si>
  <si>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</si>
  <si>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</si>
  <si>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</si>
  <si>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</si>
  <si>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</si>
  <si>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</si>
  <si>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</si>
  <si>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</si>
  <si>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</si>
  <si>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</si>
  <si>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</si>
  <si>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</si>
  <si>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</si>
  <si>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</si>
  <si>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</si>
  <si>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</si>
  <si>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</si>
  <si>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</si>
  <si>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</si>
  <si>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</si>
  <si>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</si>
  <si>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</si>
  <si>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</si>
  <si>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</si>
  <si>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</si>
  <si>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</si>
  <si>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</si>
  <si>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</si>
  <si>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</si>
  <si>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</si>
  <si>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</si>
  <si>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</si>
  <si>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</si>
  <si>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</si>
  <si>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</si>
  <si>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</si>
  <si>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</si>
  <si>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</si>
  <si>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</si>
  <si>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</si>
  <si>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</si>
  <si>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</si>
  <si>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</si>
  <si>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</si>
  <si>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</si>
  <si>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</si>
  <si>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</si>
  <si>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</si>
  <si>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</si>
  <si>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</si>
  <si>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</si>
  <si>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</si>
  <si>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</si>
  <si>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</si>
  <si>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</si>
  <si>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</si>
  <si>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</si>
  <si>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</si>
  <si>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</si>
  <si>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</si>
  <si>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</si>
  <si>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</si>
  <si>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</si>
  <si>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</si>
  <si>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</si>
  <si>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</si>
  <si>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</si>
  <si>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</si>
  <si>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</si>
  <si>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</si>
  <si>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</si>
  <si>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</si>
  <si>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</si>
  <si>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</si>
  <si>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</si>
  <si>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</si>
  <si>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</si>
  <si>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</si>
  <si>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</si>
  <si>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</si>
  <si>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</si>
  <si>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</si>
  <si>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</si>
  <si>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</si>
  <si>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</si>
  <si>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</si>
  <si>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</si>
  <si>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</si>
  <si>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</si>
  <si>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</si>
  <si>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</si>
  <si>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</si>
  <si>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</si>
  <si>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</si>
  <si>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</si>
  <si>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</si>
  <si>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</si>
  <si>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</si>
  <si>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</si>
  <si>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</si>
  <si>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</si>
  <si>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</si>
  <si>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</si>
  <si>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</si>
  <si>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</si>
  <si>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</si>
  <si>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</si>
  <si>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</si>
  <si>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</si>
  <si>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</si>
  <si>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</si>
  <si>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</si>
  <si>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</si>
  <si>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</si>
  <si>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</si>
  <si>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</si>
  <si>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</si>
  <si>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</si>
  <si>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</si>
  <si>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</si>
  <si>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</si>
  <si>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</si>
  <si>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</si>
  <si>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</si>
  <si>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</si>
  <si>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</si>
  <si>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</si>
  <si>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</si>
  <si>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</si>
  <si>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</si>
  <si>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</si>
  <si>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</si>
  <si>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</si>
  <si>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</si>
  <si>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</si>
  <si>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</si>
  <si>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</si>
  <si>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</si>
  <si>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</si>
  <si>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</si>
  <si>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</si>
  <si>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</si>
  <si>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</si>
  <si>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</si>
  <si>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</si>
  <si>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</si>
  <si>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</si>
  <si>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</si>
  <si>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</si>
  <si>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</si>
  <si>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</si>
  <si>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</si>
  <si>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</si>
  <si>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</si>
  <si>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</si>
  <si>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</si>
  <si>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</si>
  <si>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</si>
  <si>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</si>
  <si>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</si>
  <si>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</si>
  <si>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</si>
  <si>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</si>
  <si>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</si>
  <si>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</si>
  <si>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</si>
  <si>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</si>
  <si>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</si>
  <si>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</si>
  <si>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</si>
  <si>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</si>
  <si>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</si>
  <si>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</si>
  <si>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</si>
  <si>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</si>
  <si>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</si>
  <si>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</si>
  <si>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</si>
  <si>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</si>
  <si>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</si>
  <si>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</si>
  <si>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</si>
  <si>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</si>
  <si>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</si>
  <si>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</si>
  <si>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</si>
  <si>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</si>
  <si>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</si>
  <si>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</si>
  <si>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</si>
  <si>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</si>
  <si>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</si>
  <si>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</si>
  <si>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</si>
  <si>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</si>
  <si>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</si>
  <si>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</si>
  <si>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</si>
  <si>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</si>
  <si>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</si>
  <si>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</si>
  <si>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</si>
  <si>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</si>
  <si>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</si>
  <si>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</si>
  <si>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</si>
  <si>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</si>
  <si>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</si>
  <si>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</si>
  <si>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</si>
  <si>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</si>
  <si>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</si>
  <si>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</si>
  <si>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</si>
  <si>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</si>
  <si>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</si>
  <si>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</si>
  <si>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</si>
  <si>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</si>
  <si>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</si>
  <si>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</si>
  <si>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</si>
  <si>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</si>
  <si>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</si>
  <si>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</si>
  <si>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</si>
  <si>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</si>
  <si>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</si>
  <si>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</si>
  <si>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</si>
  <si>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</si>
  <si>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</si>
  <si>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</si>
  <si>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</si>
  <si>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</si>
  <si>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</si>
  <si>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</si>
  <si>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</si>
  <si>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</si>
  <si>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</si>
  <si>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</si>
  <si>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</si>
  <si>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</si>
  <si>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</si>
  <si>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</si>
  <si>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</si>
  <si>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</si>
  <si>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</si>
  <si>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</si>
  <si>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</si>
  <si>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</si>
  <si>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</si>
  <si>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</si>
  <si>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</si>
  <si>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</si>
  <si>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</si>
  <si>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</si>
  <si>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</si>
  <si>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</si>
  <si>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</si>
  <si>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</si>
  <si>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</si>
  <si>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</si>
  <si>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</si>
  <si>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</si>
  <si>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</si>
  <si>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</si>
  <si>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</si>
  <si>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</si>
  <si>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</si>
  <si>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</si>
  <si>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</si>
  <si>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</si>
  <si>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</si>
  <si>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</si>
  <si>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</si>
  <si>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</si>
  <si>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</si>
  <si>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</si>
  <si>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</si>
  <si>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</si>
  <si>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</si>
  <si>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</si>
  <si>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</si>
  <si>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</si>
  <si>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</si>
  <si>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</si>
  <si>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</si>
  <si>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</si>
  <si>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</si>
  <si>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</si>
  <si>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</si>
  <si>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</si>
  <si>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</si>
  <si>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</si>
  <si>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</si>
  <si>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</si>
  <si>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</si>
  <si>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</si>
  <si>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</si>
  <si>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</si>
  <si>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</si>
  <si>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</si>
  <si>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</si>
  <si>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</si>
  <si>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</si>
  <si>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</si>
  <si>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</si>
  <si>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</si>
  <si>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</si>
  <si>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</si>
  <si>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</si>
  <si>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</si>
  <si>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</si>
  <si>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</si>
  <si>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</si>
  <si>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</si>
  <si>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</si>
  <si>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</si>
  <si>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</si>
  <si>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</si>
  <si>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</si>
  <si>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</si>
  <si>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</si>
  <si>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</si>
  <si>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</si>
  <si>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</si>
  <si>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</si>
  <si>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</si>
  <si>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</si>
  <si>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</si>
  <si>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</si>
  <si>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</si>
  <si>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</si>
  <si>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</si>
  <si>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</si>
  <si>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</si>
  <si>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</si>
  <si>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</si>
  <si>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</si>
  <si>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</si>
  <si>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</si>
  <si>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</si>
  <si>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</si>
  <si>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</si>
  <si>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</si>
  <si>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</si>
  <si>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</si>
  <si>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</si>
  <si>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</si>
  <si>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</si>
  <si>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</si>
  <si>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</si>
  <si>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</si>
  <si>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</si>
  <si>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</si>
  <si>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</si>
  <si>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</si>
  <si>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</si>
  <si>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</si>
  <si>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</si>
  <si>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</si>
  <si>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</si>
  <si>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</si>
  <si>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</si>
  <si>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</si>
  <si>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</si>
  <si>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</si>
  <si>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</si>
  <si>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</si>
  <si>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</si>
  <si>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</si>
  <si>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</si>
  <si>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</si>
  <si>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</si>
  <si>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</si>
  <si>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</si>
  <si>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</si>
  <si>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</si>
  <si>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</si>
  <si>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</si>
  <si>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</si>
  <si>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</si>
  <si>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</si>
  <si>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</si>
  <si>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</si>
  <si>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</si>
  <si>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</si>
  <si>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</si>
  <si>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</si>
  <si>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</si>
  <si>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</si>
  <si>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</si>
  <si>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</si>
  <si>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</si>
  <si>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</si>
  <si>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</si>
  <si>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</si>
  <si>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</si>
  <si>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</si>
  <si>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</si>
  <si>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</si>
  <si>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</si>
  <si>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</si>
  <si>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</si>
  <si>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</si>
  <si>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</si>
  <si>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</si>
  <si>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</si>
  <si>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</si>
  <si>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</si>
  <si>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</si>
  <si>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</si>
  <si>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</si>
  <si>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</si>
  <si>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</si>
  <si>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</si>
  <si>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</si>
  <si>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</si>
  <si>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</si>
  <si>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</si>
  <si>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</si>
  <si>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</si>
  <si>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</si>
  <si>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</si>
  <si>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</si>
  <si>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</si>
  <si>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</si>
  <si>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</si>
  <si>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</si>
  <si>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</si>
  <si>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</si>
  <si>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</si>
  <si>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</si>
  <si>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</si>
  <si>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</si>
  <si>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</si>
  <si>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</si>
  <si>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</si>
  <si>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</si>
  <si>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</si>
  <si>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</si>
  <si>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</si>
  <si>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</si>
  <si>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</si>
  <si>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</si>
  <si>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</si>
  <si>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</si>
  <si>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</si>
  <si>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</si>
  <si>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</si>
  <si>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</si>
  <si>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</si>
  <si>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</si>
  <si>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</si>
  <si>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</si>
  <si>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</si>
  <si>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</si>
  <si>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</si>
  <si>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</si>
  <si>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</si>
  <si>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</si>
  <si>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</si>
  <si>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</si>
  <si>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</si>
  <si>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</si>
  <si>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</si>
  <si>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</si>
  <si>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</si>
  <si>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</si>
  <si>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</si>
  <si>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</si>
  <si>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</si>
  <si>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</si>
  <si>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</si>
  <si>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</si>
  <si>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</si>
  <si>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</si>
  <si>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</si>
  <si>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</si>
  <si>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</si>
  <si>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</si>
  <si>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</si>
  <si>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</si>
  <si>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</si>
  <si>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</si>
  <si>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</si>
  <si>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</si>
  <si>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</si>
  <si>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</si>
  <si>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</si>
  <si>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</si>
  <si>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</si>
  <si>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</si>
  <si>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</si>
  <si>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</si>
  <si>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</si>
  <si>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</si>
  <si>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</si>
  <si>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</si>
  <si>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</si>
  <si>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</si>
  <si>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</si>
  <si>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</si>
  <si>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</si>
  <si>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</si>
  <si>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</si>
  <si>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</si>
  <si>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</si>
  <si>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</si>
  <si>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</si>
  <si>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</si>
  <si>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</si>
  <si>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</si>
  <si>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</si>
  <si>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</si>
  <si>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</si>
  <si>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</si>
  <si>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</si>
  <si>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</si>
  <si>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</si>
  <si>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</si>
  <si>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</si>
  <si>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</si>
  <si>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</si>
  <si>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</si>
  <si>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</si>
  <si>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</si>
  <si>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</si>
  <si>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</si>
  <si>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</si>
  <si>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</si>
  <si>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</si>
  <si>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</si>
  <si>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</si>
  <si>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</si>
  <si>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</si>
  <si>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</si>
  <si>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</si>
  <si>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</si>
  <si>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</si>
  <si>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</si>
  <si>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</si>
  <si>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</si>
  <si>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</si>
  <si>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</si>
  <si>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</si>
  <si>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</si>
  <si>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</si>
  <si>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</si>
  <si>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</si>
  <si>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</si>
  <si>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</si>
  <si>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</si>
  <si>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</si>
  <si>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</si>
  <si>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</si>
  <si>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</si>
  <si>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</si>
  <si>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</si>
  <si>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</si>
  <si>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</si>
  <si>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</si>
  <si>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</si>
  <si>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</si>
  <si>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</si>
  <si>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</si>
  <si>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</si>
  <si>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</si>
  <si>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</si>
  <si>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</si>
  <si>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</si>
  <si>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</si>
  <si>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</si>
  <si>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</si>
  <si>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</si>
  <si>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</si>
  <si>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</si>
  <si>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</si>
  <si>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</si>
  <si>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</si>
  <si>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</si>
  <si>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</si>
  <si>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</si>
  <si>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</si>
  <si>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</si>
  <si>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</si>
  <si>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</si>
  <si>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</si>
  <si>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</si>
  <si>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</si>
  <si>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</si>
  <si>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</si>
  <si>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</si>
  <si>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</si>
  <si>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</si>
  <si>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</si>
  <si>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</si>
  <si>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</si>
  <si>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</si>
  <si>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</si>
  <si>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</si>
  <si>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</si>
  <si>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</si>
  <si>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</si>
  <si>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</si>
  <si>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</si>
  <si>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</si>
  <si>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</si>
  <si>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</si>
  <si>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</si>
  <si>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</si>
  <si>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</si>
  <si>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</si>
  <si>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</si>
  <si>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</si>
  <si>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</si>
  <si>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</si>
  <si>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</si>
  <si>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</si>
  <si>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</si>
  <si>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</si>
  <si>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</si>
  <si>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</si>
  <si>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</si>
  <si>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</si>
  <si>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</si>
  <si>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</si>
  <si>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</si>
  <si>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</si>
  <si>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</si>
  <si>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</si>
  <si>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</si>
  <si>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</si>
  <si>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</si>
  <si>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</si>
  <si>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</si>
  <si>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</si>
  <si>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</si>
  <si>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</si>
  <si>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</si>
  <si>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</si>
  <si>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</si>
  <si>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</si>
  <si>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</si>
  <si>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</si>
  <si>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</si>
  <si>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</si>
  <si>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</si>
  <si>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</si>
  <si>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</si>
  <si>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</si>
  <si>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</si>
  <si>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</si>
  <si>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</si>
  <si>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</si>
  <si>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</si>
  <si>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</si>
  <si>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</si>
  <si>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</si>
  <si>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</si>
  <si>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</si>
  <si>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</si>
  <si>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</si>
  <si>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</si>
  <si>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</si>
  <si>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</si>
  <si>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</si>
  <si>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</si>
  <si>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</si>
  <si>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</si>
  <si>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</si>
  <si>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</si>
  <si>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</si>
  <si>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</si>
  <si>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</si>
  <si>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</si>
  <si>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</si>
  <si>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</si>
  <si>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</si>
  <si>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</si>
  <si>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</si>
  <si>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</si>
  <si>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</si>
  <si>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</si>
  <si>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</si>
  <si>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</si>
  <si>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</si>
  <si>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</si>
  <si>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</si>
  <si>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</si>
  <si>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</si>
  <si>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</si>
  <si>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</si>
  <si>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</si>
  <si>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</si>
  <si>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</si>
  <si>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</si>
  <si>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</si>
  <si>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</si>
  <si>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</si>
  <si>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</si>
  <si>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</si>
  <si>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</si>
  <si>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</si>
  <si>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</si>
  <si>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</si>
  <si>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</si>
  <si>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</si>
  <si>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</si>
  <si>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</si>
  <si>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</si>
  <si>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</si>
  <si>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</si>
  <si>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</si>
  <si>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</si>
  <si>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</si>
  <si>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</si>
  <si>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</si>
  <si>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</si>
  <si>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</si>
  <si>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</si>
  <si>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</si>
  <si>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</si>
  <si>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</si>
  <si>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</si>
  <si>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</si>
  <si>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</si>
  <si>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</si>
  <si>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</si>
  <si>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</si>
  <si>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</si>
  <si>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</si>
  <si>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</si>
  <si>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</si>
  <si>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</si>
  <si>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</si>
  <si>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</si>
  <si>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</si>
  <si>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</si>
  <si>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</si>
  <si>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</si>
  <si>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</si>
  <si>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</si>
  <si>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</si>
  <si>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</si>
  <si>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</si>
  <si>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</si>
  <si>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</si>
  <si>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</si>
  <si>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</si>
  <si>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</si>
  <si>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</si>
  <si>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</si>
  <si>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</si>
  <si>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</si>
  <si>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</si>
  <si>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</si>
  <si>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</si>
  <si>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</si>
  <si>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</si>
  <si>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</si>
  <si>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</si>
  <si>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</si>
  <si>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</si>
  <si>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</si>
  <si>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</si>
  <si>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</si>
  <si>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</si>
  <si>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</si>
  <si>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</si>
  <si>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</si>
  <si>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</si>
  <si>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</si>
  <si>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</si>
  <si>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</si>
  <si>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</si>
  <si>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</si>
  <si>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</si>
  <si>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</si>
  <si>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</si>
  <si>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</si>
  <si>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</si>
  <si>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</si>
  <si>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</si>
  <si>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</si>
  <si>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</si>
  <si>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</si>
  <si>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</si>
  <si>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</si>
  <si>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</si>
  <si>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</si>
  <si>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</si>
  <si>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</si>
  <si>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</si>
  <si>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</si>
  <si>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</si>
  <si>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</si>
  <si>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</si>
  <si>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</si>
  <si>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</si>
  <si>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</si>
  <si>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</si>
  <si>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</si>
  <si>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</si>
  <si>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</si>
  <si>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</si>
  <si>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</si>
  <si>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</si>
  <si>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</si>
  <si>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</si>
  <si>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</si>
  <si>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</si>
  <si>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</si>
  <si>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</si>
  <si>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</si>
  <si>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</si>
  <si>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</si>
  <si>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</si>
  <si>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</si>
  <si>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</si>
  <si>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</si>
  <si>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</si>
  <si>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</si>
  <si>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</si>
  <si>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</si>
  <si>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</si>
  <si>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</si>
  <si>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</si>
  <si>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</si>
  <si>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</si>
  <si>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</si>
  <si>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</si>
  <si>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</si>
  <si>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</si>
  <si>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</si>
  <si>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</si>
  <si>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</si>
  <si>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</si>
  <si>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</si>
  <si>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</si>
  <si>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</si>
  <si>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</si>
  <si>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</si>
  <si>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</si>
  <si>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</si>
  <si>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</si>
  <si>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</si>
  <si>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</si>
  <si>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</si>
  <si>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</si>
  <si>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</si>
  <si>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</si>
  <si>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</si>
  <si>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</si>
  <si>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</si>
  <si>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</si>
  <si>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</si>
  <si>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</si>
  <si>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</si>
  <si>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</si>
  <si>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</si>
  <si>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</si>
  <si>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</si>
  <si>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</si>
  <si>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</si>
  <si>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</si>
  <si>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</si>
  <si>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</si>
  <si>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</si>
  <si>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</si>
  <si>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</si>
  <si>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</si>
  <si>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</si>
  <si>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</si>
  <si>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</si>
  <si>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</si>
  <si>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</si>
  <si>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</si>
  <si>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</si>
  <si>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</si>
  <si>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</si>
  <si>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</si>
  <si>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</si>
  <si>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</si>
  <si>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</si>
  <si>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</si>
  <si>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</si>
  <si>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</si>
  <si>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</si>
  <si>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</si>
  <si>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</si>
  <si>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</si>
  <si>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</si>
  <si>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</si>
  <si>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</si>
  <si>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</si>
  <si>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</si>
  <si>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</si>
  <si>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</si>
  <si>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</si>
  <si>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</si>
  <si>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</si>
  <si>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</si>
  <si>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</si>
  <si>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</si>
  <si>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</si>
  <si>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</si>
  <si>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</si>
  <si>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</si>
  <si>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</si>
  <si>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</si>
  <si>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</si>
  <si>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</si>
  <si>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</si>
  <si>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</si>
  <si>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</si>
  <si>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</si>
  <si>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</si>
  <si>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</si>
  <si>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</si>
  <si>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</si>
  <si>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</si>
  <si>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</si>
  <si>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</si>
  <si>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</si>
  <si>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</si>
  <si>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</si>
  <si>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</si>
  <si>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</si>
  <si>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</si>
  <si>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</si>
  <si>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</si>
  <si>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</si>
  <si>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</si>
  <si>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</si>
  <si>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</si>
  <si>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</si>
  <si>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</si>
  <si>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</si>
  <si>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</si>
  <si>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</si>
  <si>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</si>
  <si>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</si>
  <si>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</si>
  <si>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</si>
  <si>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</si>
  <si>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</si>
  <si>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</si>
  <si>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</si>
  <si>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</si>
  <si>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</si>
  <si>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</si>
  <si>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</si>
  <si>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</si>
  <si>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</si>
  <si>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</si>
  <si>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</si>
  <si>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</si>
  <si>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</si>
  <si>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</si>
  <si>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</si>
  <si>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</si>
  <si>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</si>
  <si>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</si>
  <si>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</si>
  <si>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</si>
  <si>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</si>
  <si>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</si>
  <si>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</si>
  <si>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</si>
  <si>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</si>
  <si>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</si>
  <si>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</si>
  <si>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</si>
  <si>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</si>
  <si>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</si>
  <si>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</si>
  <si>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</si>
  <si>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</si>
  <si>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</si>
  <si>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</si>
  <si>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</si>
  <si>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</si>
  <si>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</si>
  <si>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</si>
  <si>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</si>
  <si>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</si>
  <si>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</si>
  <si>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</si>
  <si>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</si>
  <si>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</si>
  <si>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</si>
  <si>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</si>
  <si>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</si>
  <si>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</si>
  <si>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</si>
  <si>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</si>
  <si>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</si>
  <si>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</si>
  <si>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</si>
  <si>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</si>
  <si>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</si>
  <si>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</si>
  <si>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</si>
  <si>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</si>
  <si>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</si>
  <si>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</si>
  <si>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</si>
  <si>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</si>
  <si>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</si>
  <si>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</si>
  <si>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</si>
  <si>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</si>
  <si>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</si>
  <si>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</si>
  <si>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</si>
  <si>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</si>
  <si>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</si>
  <si>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</si>
  <si>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</si>
  <si>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</si>
  <si>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</si>
  <si>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</si>
  <si>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</si>
  <si>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</si>
  <si>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</si>
  <si>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</si>
  <si>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</si>
  <si>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</si>
  <si>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</si>
  <si>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</si>
  <si>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</si>
  <si>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</si>
  <si>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</si>
  <si>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</si>
  <si>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</si>
  <si>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</si>
  <si>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</si>
  <si>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</si>
  <si>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</si>
  <si>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</si>
  <si>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</si>
  <si>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</si>
  <si>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</si>
  <si>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</si>
  <si>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</si>
  <si>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</si>
  <si>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</si>
  <si>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</si>
  <si>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</si>
  <si>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</si>
  <si>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</si>
  <si>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</si>
  <si>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</si>
  <si>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</si>
  <si>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</si>
  <si>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</si>
  <si>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</si>
  <si>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</si>
  <si>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</si>
  <si>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</si>
  <si>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</si>
  <si>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</si>
  <si>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</si>
  <si>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</si>
  <si>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</si>
  <si>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</si>
  <si>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</si>
  <si>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</si>
  <si>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</si>
  <si>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</si>
  <si>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</si>
  <si>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</si>
  <si>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</si>
  <si>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</si>
  <si>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</si>
  <si>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</si>
  <si>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</si>
  <si>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</si>
  <si>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</si>
  <si>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</si>
  <si>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</si>
  <si>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</si>
  <si>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</si>
  <si>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</si>
  <si>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</si>
  <si>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</si>
  <si>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</si>
  <si>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</si>
  <si>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</si>
  <si>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</si>
  <si>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</si>
  <si>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</si>
  <si>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</si>
  <si>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</si>
  <si>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</si>
  <si>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</si>
  <si>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</si>
  <si>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</si>
  <si>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</si>
  <si>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</si>
  <si>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</si>
  <si>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</si>
  <si>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</si>
  <si>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</si>
  <si>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</si>
  <si>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</si>
  <si>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</si>
  <si>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</si>
  <si>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</si>
  <si>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</si>
  <si>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</si>
  <si>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</si>
  <si>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</si>
  <si>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</si>
  <si>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</si>
  <si>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</si>
  <si>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</si>
  <si>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</si>
  <si>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</si>
  <si>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</si>
  <si>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</si>
  <si>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</si>
  <si>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</si>
  <si>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</si>
  <si>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</si>
  <si>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</si>
  <si>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</si>
  <si>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</si>
  <si>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</si>
  <si>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</si>
  <si>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</si>
  <si>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</si>
  <si>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</si>
  <si>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</si>
  <si>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</si>
  <si>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</si>
  <si>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</si>
  <si>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</si>
  <si>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</si>
  <si>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</si>
  <si>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</si>
  <si>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</si>
  <si>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</si>
  <si>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</si>
  <si>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</si>
  <si>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</si>
  <si>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</si>
  <si>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</si>
  <si>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</si>
  <si>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</si>
  <si>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</si>
  <si>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</si>
  <si>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</si>
  <si>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</si>
  <si>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</si>
  <si>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</si>
  <si>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</si>
  <si>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</si>
  <si>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</si>
  <si>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</si>
  <si>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</si>
  <si>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</si>
  <si>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</si>
  <si>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</si>
  <si>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</si>
  <si>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</si>
  <si>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</si>
  <si>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</si>
  <si>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</si>
  <si>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</si>
  <si>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</si>
  <si>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</si>
  <si>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</si>
  <si>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</si>
  <si>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</si>
  <si>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</si>
  <si>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</si>
  <si>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</si>
  <si>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</si>
  <si>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</si>
  <si>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</si>
  <si>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</si>
  <si>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</si>
  <si>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</si>
  <si>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</si>
  <si>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</si>
  <si>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</si>
  <si>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</si>
  <si>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</si>
  <si>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</si>
  <si>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</si>
  <si>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</si>
  <si>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</si>
  <si>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</si>
  <si>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</si>
  <si>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</si>
  <si>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</si>
  <si>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</si>
  <si>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</si>
  <si>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</si>
  <si>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</si>
  <si>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</si>
  <si>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</si>
  <si>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</si>
  <si>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</si>
  <si>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</si>
  <si>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</si>
  <si>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</si>
  <si>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</si>
  <si>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</si>
  <si>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</si>
  <si>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</si>
  <si>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</si>
  <si>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</si>
  <si>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</si>
  <si>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</si>
  <si>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</si>
  <si>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</si>
  <si>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</si>
  <si>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</si>
  <si>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</si>
  <si>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</si>
  <si>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</si>
  <si>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</si>
  <si>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</si>
  <si>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</si>
  <si>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</si>
  <si>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</si>
  <si>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</si>
  <si>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</si>
  <si>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</si>
  <si>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</si>
  <si>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</si>
  <si>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</si>
  <si>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</si>
  <si>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</si>
  <si>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</si>
  <si>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</si>
  <si>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</si>
  <si>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</si>
  <si>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</si>
  <si>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</si>
  <si>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</si>
  <si>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</si>
  <si>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</si>
  <si>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</si>
  <si>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</si>
  <si>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</si>
  <si>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</si>
  <si>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</si>
  <si>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</si>
  <si>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</si>
  <si>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</si>
  <si>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</si>
  <si>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</si>
  <si>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</si>
  <si>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</si>
  <si>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</si>
  <si>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</si>
  <si>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</si>
  <si>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</si>
  <si>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</si>
  <si>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</si>
  <si>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</si>
  <si>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</si>
  <si>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</si>
  <si>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</si>
  <si>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</si>
  <si>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</si>
  <si>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</si>
  <si>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</si>
  <si>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</si>
  <si>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</si>
  <si>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</si>
  <si>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</si>
  <si>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</si>
  <si>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</si>
  <si>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</si>
  <si>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</si>
  <si>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</si>
  <si>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</si>
  <si>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</si>
  <si>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</si>
  <si>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</si>
  <si>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</si>
  <si>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</si>
  <si>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</si>
  <si>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</si>
  <si>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</si>
  <si>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</si>
  <si>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</si>
  <si>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</si>
  <si>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</si>
  <si>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</si>
  <si>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</si>
  <si>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</si>
  <si>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</si>
  <si>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</si>
  <si>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</si>
  <si>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</si>
  <si>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</si>
  <si>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</si>
  <si>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</si>
  <si>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</si>
  <si>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</si>
  <si>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</si>
  <si>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</si>
  <si>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</si>
  <si>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</si>
  <si>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</si>
  <si>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</si>
  <si>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</si>
  <si>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</si>
  <si>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</si>
  <si>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</si>
  <si>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</si>
  <si>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</si>
  <si>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</si>
  <si>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</si>
  <si>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</si>
  <si>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</si>
  <si>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</si>
  <si>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</si>
  <si>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</si>
  <si>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</si>
  <si>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</si>
  <si>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</si>
  <si>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</si>
  <si>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</si>
  <si>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</si>
  <si>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</si>
  <si>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</si>
  <si>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</si>
  <si>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</si>
  <si>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</si>
  <si>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</si>
  <si>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</si>
  <si>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</si>
  <si>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</si>
  <si>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</si>
  <si>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</si>
  <si>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</si>
  <si>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</si>
  <si>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</si>
  <si>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</si>
  <si>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</si>
  <si>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</si>
  <si>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</si>
  <si>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</si>
  <si>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</si>
  <si>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</si>
  <si>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</si>
  <si>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</si>
  <si>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</si>
  <si>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</si>
  <si>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</si>
  <si>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</si>
  <si>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</si>
  <si>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</si>
  <si>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</si>
  <si>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</si>
  <si>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</si>
  <si>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</si>
  <si>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</si>
  <si>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</si>
  <si>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</si>
  <si>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</si>
  <si>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</si>
  <si>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</si>
  <si>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</si>
  <si>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</si>
  <si>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</si>
  <si>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</si>
  <si>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</si>
  <si>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</si>
  <si>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</si>
  <si>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</si>
  <si>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</si>
  <si>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</si>
  <si>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</si>
  <si>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</si>
  <si>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</si>
  <si>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</si>
  <si>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</si>
  <si>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</si>
  <si>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</si>
  <si>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</si>
  <si>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</si>
  <si>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</si>
  <si>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</si>
  <si>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</si>
  <si>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</si>
  <si>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</si>
  <si>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</si>
  <si>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</si>
  <si>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</si>
  <si>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</si>
  <si>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</si>
  <si>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</si>
  <si>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</si>
  <si>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</si>
  <si>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</si>
  <si>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</si>
  <si>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</si>
  <si>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</si>
  <si>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</si>
  <si>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</si>
  <si>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</si>
  <si>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</si>
  <si>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</si>
  <si>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</si>
  <si>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</si>
  <si>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</si>
  <si>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</si>
  <si>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</si>
  <si>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</si>
  <si>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</si>
  <si>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</si>
  <si>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</si>
  <si>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</si>
  <si>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</si>
  <si>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</si>
  <si>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</si>
  <si>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</si>
  <si>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</si>
  <si>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</si>
  <si>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</si>
  <si>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</si>
  <si>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</si>
  <si>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</si>
  <si>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</si>
  <si>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</si>
  <si>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</si>
  <si>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</si>
  <si>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</si>
  <si>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</si>
  <si>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</si>
  <si>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</si>
  <si>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</si>
  <si>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</si>
  <si>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</si>
  <si>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</si>
  <si>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</si>
  <si>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</si>
  <si>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</si>
  <si>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</si>
  <si>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</si>
  <si>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</si>
  <si>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</si>
  <si>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</si>
  <si>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</si>
  <si>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</si>
  <si>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</si>
  <si>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</si>
  <si>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</si>
  <si>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</si>
  <si>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</si>
  <si>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</si>
  <si>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</si>
  <si>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</si>
  <si>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</si>
  <si>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</si>
  <si>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</si>
  <si>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</si>
  <si>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</si>
  <si>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</si>
  <si>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</si>
  <si>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</si>
  <si>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</si>
  <si>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</si>
  <si>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</si>
  <si>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</si>
  <si>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</si>
  <si>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</si>
  <si>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</si>
  <si>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</si>
  <si>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</si>
  <si>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</si>
  <si>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</si>
  <si>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</si>
  <si>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</si>
  <si>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</si>
  <si>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</si>
  <si>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</si>
  <si>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</si>
  <si>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</si>
  <si>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</si>
  <si>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</si>
  <si>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</si>
  <si>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</si>
  <si>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</si>
  <si>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</si>
  <si>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</si>
  <si>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</si>
  <si>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</si>
  <si>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</si>
  <si>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</si>
  <si>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</si>
  <si>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</si>
  <si>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</si>
  <si>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</si>
  <si>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</si>
  <si>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</si>
  <si>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</si>
  <si>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</si>
  <si>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</si>
  <si>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</si>
  <si>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</si>
  <si>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</si>
  <si>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</si>
  <si>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</si>
  <si>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</si>
  <si>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</si>
  <si>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</si>
  <si>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</si>
  <si>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</si>
  <si>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</si>
  <si>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</si>
  <si>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</si>
  <si>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</si>
  <si>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</si>
  <si>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</si>
  <si>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</si>
  <si>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</si>
  <si>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</si>
  <si>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</si>
  <si>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</si>
  <si>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</si>
  <si>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</si>
  <si>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</si>
  <si>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</si>
  <si>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</si>
  <si>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</si>
  <si>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</si>
  <si>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</si>
  <si>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</si>
  <si>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</si>
  <si>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</si>
  <si>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</si>
  <si>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</si>
  <si>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</si>
  <si>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</si>
  <si>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</si>
  <si>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</si>
  <si>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</si>
  <si>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</si>
  <si>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</si>
  <si>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</si>
  <si>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</si>
  <si>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</si>
  <si>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</si>
  <si>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</si>
  <si>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</si>
  <si>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</si>
  <si>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</si>
  <si>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</si>
  <si>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</si>
  <si>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</si>
  <si>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</si>
  <si>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</si>
  <si>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</si>
  <si>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</si>
  <si>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</si>
  <si>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</si>
  <si>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</si>
  <si>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</si>
  <si>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</si>
  <si>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</si>
  <si>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</si>
  <si>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</si>
  <si>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</si>
  <si>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</si>
  <si>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</si>
  <si>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</si>
  <si>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</si>
  <si>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</si>
  <si>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</si>
  <si>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</si>
  <si>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</si>
  <si>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</si>
  <si>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</si>
  <si>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</si>
  <si>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</si>
  <si>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</si>
  <si>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</si>
  <si>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</si>
  <si>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</si>
  <si>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</si>
  <si>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</si>
  <si>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</si>
  <si>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</si>
  <si>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</si>
  <si>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</si>
  <si>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</si>
  <si>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</si>
  <si>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</si>
  <si>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</si>
  <si>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</si>
  <si>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</si>
  <si>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</si>
  <si>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</si>
  <si>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</si>
  <si>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</si>
  <si>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</si>
  <si>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</si>
  <si>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</si>
  <si>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</si>
  <si>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</si>
  <si>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</si>
  <si>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</si>
  <si>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</si>
  <si>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</si>
  <si>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</si>
  <si>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</si>
  <si>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</si>
  <si>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</si>
  <si>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</si>
  <si>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</si>
  <si>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</si>
  <si>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</si>
  <si>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</si>
  <si>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</si>
  <si>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</si>
  <si>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</si>
  <si>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</si>
  <si>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</si>
  <si>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</si>
  <si>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</si>
  <si>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</si>
  <si>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</si>
  <si>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</si>
  <si>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</si>
  <si>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</si>
  <si>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</si>
  <si>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</si>
  <si>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</si>
  <si>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</si>
  <si>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</si>
  <si>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</si>
  <si>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</si>
  <si>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</si>
  <si>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</si>
  <si>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</si>
  <si>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</si>
  <si>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</si>
  <si>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</si>
  <si>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</si>
  <si>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</si>
  <si>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</si>
  <si>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</si>
  <si>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</si>
  <si>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</si>
  <si>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</si>
  <si>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</si>
  <si>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</si>
  <si>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</si>
  <si>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</si>
  <si>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</si>
  <si>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</si>
  <si>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</si>
  <si>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</si>
  <si>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</si>
  <si>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</si>
  <si>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</si>
  <si>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</si>
  <si>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</si>
  <si>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</si>
  <si>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</si>
  <si>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</si>
  <si>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</si>
  <si>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</si>
  <si>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</si>
  <si>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</si>
  <si>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</si>
  <si>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</si>
  <si>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</si>
  <si>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</si>
  <si>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</si>
  <si>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</si>
  <si>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</si>
  <si>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</si>
  <si>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</si>
  <si>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</si>
  <si>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</si>
  <si>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</si>
  <si>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</si>
  <si>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</si>
  <si>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</si>
  <si>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</si>
  <si>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</si>
  <si>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</si>
  <si>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</si>
  <si>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</si>
  <si>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</si>
  <si>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</si>
  <si>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</si>
  <si>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</si>
  <si>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</si>
  <si>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</si>
  <si>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</si>
  <si>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</si>
  <si>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</si>
  <si>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</si>
  <si>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</si>
  <si>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</si>
  <si>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</si>
  <si>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</si>
  <si>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</si>
  <si>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</si>
  <si>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</si>
  <si>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</si>
  <si>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</si>
  <si>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</si>
  <si>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</si>
  <si>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</si>
  <si>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</si>
  <si>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</si>
  <si>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</si>
  <si>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</si>
  <si>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</si>
  <si>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</si>
  <si>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</si>
  <si>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</si>
  <si>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</si>
  <si>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</si>
  <si>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</si>
  <si>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</si>
  <si>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</si>
  <si>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</si>
  <si>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</si>
  <si>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</si>
  <si>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</si>
  <si>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</si>
  <si>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</si>
  <si>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</si>
  <si>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</si>
  <si>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</si>
  <si>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</si>
  <si>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</si>
  <si>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</si>
  <si>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</si>
  <si>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</si>
  <si>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</si>
  <si>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</si>
  <si>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</si>
  <si>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</si>
  <si>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</si>
  <si>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</si>
  <si>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</si>
  <si>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</si>
  <si>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</si>
  <si>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</si>
  <si>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</si>
  <si>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</si>
  <si>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</si>
  <si>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</si>
  <si>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</si>
  <si>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</si>
  <si>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</si>
  <si>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</si>
  <si>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</si>
  <si>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</si>
  <si>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</si>
  <si>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</si>
  <si>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</si>
  <si>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</si>
  <si>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</si>
  <si>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</si>
  <si>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</si>
  <si>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</si>
  <si>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</si>
  <si>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</si>
  <si>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</si>
  <si>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</si>
  <si>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</si>
  <si>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</si>
  <si>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</si>
  <si>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</si>
  <si>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</si>
  <si>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</si>
  <si>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</si>
  <si>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</si>
  <si>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</si>
  <si>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</si>
  <si>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</si>
  <si>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</si>
  <si>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</si>
  <si>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</si>
  <si>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</si>
  <si>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</si>
  <si>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</si>
  <si>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</si>
  <si>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</si>
  <si>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</si>
  <si>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</si>
  <si>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</si>
  <si>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</si>
  <si>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</si>
  <si>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</si>
  <si>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</si>
  <si>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</si>
  <si>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</si>
  <si>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</si>
  <si>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</si>
  <si>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</si>
  <si>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</si>
  <si>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</si>
  <si>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</si>
  <si>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</si>
  <si>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</si>
  <si>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</si>
  <si>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</si>
  <si>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</si>
  <si>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</si>
  <si>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</si>
  <si>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</si>
  <si>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</si>
  <si>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</si>
  <si>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</si>
  <si>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</si>
  <si>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</si>
  <si>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</si>
  <si>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</si>
  <si>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</si>
  <si>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</si>
  <si>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</si>
  <si>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</si>
  <si>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</si>
  <si>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</si>
  <si>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</si>
  <si>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</si>
  <si>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</si>
  <si>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</si>
  <si>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</si>
  <si>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</si>
  <si>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</si>
  <si>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</si>
  <si>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</si>
  <si>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</si>
  <si>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</si>
  <si>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</si>
  <si>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</si>
  <si>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</si>
  <si>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</si>
  <si>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</si>
  <si>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</si>
  <si>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</si>
  <si>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</si>
  <si>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</si>
  <si>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</si>
  <si>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</si>
  <si>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</si>
  <si>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</si>
  <si>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</si>
  <si>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</si>
  <si>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</si>
  <si>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</si>
  <si>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</si>
  <si>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</si>
  <si>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</si>
  <si>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</si>
  <si>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</si>
  <si>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</si>
  <si>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</si>
  <si>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</si>
  <si>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</si>
  <si>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</si>
  <si>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</si>
  <si>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</si>
  <si>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</si>
  <si>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</si>
  <si>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</si>
  <si>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</si>
  <si>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</si>
  <si>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</si>
  <si>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</si>
  <si>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</si>
  <si>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</si>
  <si>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</si>
  <si>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</si>
  <si>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</si>
  <si>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</si>
  <si>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</si>
  <si>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</si>
  <si>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</si>
  <si>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</si>
  <si>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</si>
  <si>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</si>
  <si>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</si>
  <si>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</si>
  <si>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</si>
  <si>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</si>
  <si>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</si>
  <si>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</si>
  <si>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</si>
  <si>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</si>
  <si>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</si>
  <si>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</si>
  <si>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</si>
  <si>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</si>
  <si>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</si>
  <si>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</si>
  <si>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</si>
  <si>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</si>
  <si>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</si>
  <si>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</si>
  <si>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</si>
  <si>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</si>
  <si>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</si>
  <si>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</si>
  <si>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</si>
  <si>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</si>
  <si>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</si>
  <si>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</si>
  <si>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</si>
  <si>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</si>
  <si>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</si>
  <si>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</si>
  <si>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</si>
  <si>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</si>
  <si>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</si>
  <si>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</si>
  <si>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</si>
  <si>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</si>
  <si>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</si>
  <si>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</si>
  <si>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</si>
  <si>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</si>
  <si>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</si>
  <si>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</si>
  <si>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</si>
  <si>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</si>
  <si>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</si>
  <si>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</si>
  <si>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</si>
  <si>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</si>
  <si>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</si>
  <si>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</si>
  <si>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</si>
  <si>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</si>
  <si>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</si>
  <si>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</si>
  <si>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</si>
  <si>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</si>
  <si>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</si>
  <si>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</si>
  <si>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</si>
  <si>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</si>
  <si>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</si>
  <si>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</si>
  <si>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</si>
  <si>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</si>
  <si>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</si>
  <si>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</si>
  <si>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</si>
  <si>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</si>
  <si>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</si>
  <si>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</si>
  <si>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</si>
  <si>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</si>
  <si>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</si>
  <si>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</si>
  <si>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</si>
  <si>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</si>
  <si>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</si>
  <si>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</si>
  <si>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</si>
  <si>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</si>
  <si>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</si>
  <si>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</si>
  <si>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</si>
  <si>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</si>
  <si>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</si>
  <si>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</si>
  <si>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</si>
  <si>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</si>
  <si>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</si>
  <si>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</si>
  <si>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</si>
  <si>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</si>
  <si>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</si>
  <si>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</si>
  <si>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</si>
  <si>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</si>
  <si>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</si>
  <si>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</si>
  <si>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</si>
  <si>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</si>
  <si>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</si>
  <si>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</si>
  <si>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</si>
  <si>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</si>
  <si>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</si>
  <si>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</si>
  <si>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</si>
  <si>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</si>
  <si>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</si>
  <si>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</si>
  <si>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</si>
  <si>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</si>
  <si>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</si>
  <si>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</si>
  <si>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</si>
  <si>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</si>
  <si>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</si>
  <si>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</si>
  <si>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</si>
  <si>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</si>
  <si>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</si>
  <si>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</si>
  <si>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</si>
  <si>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</si>
  <si>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</si>
  <si>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</si>
  <si>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</si>
  <si>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</si>
  <si>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</si>
  <si>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</si>
  <si>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</si>
  <si>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</si>
  <si>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</si>
  <si>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</si>
  <si>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</si>
  <si>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</si>
  <si>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</si>
  <si>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</si>
  <si>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</si>
  <si>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</si>
  <si>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</si>
  <si>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</si>
  <si>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</si>
  <si>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</si>
  <si>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</si>
  <si>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</si>
  <si>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</si>
  <si>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</si>
  <si>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</si>
  <si>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</si>
  <si>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</si>
  <si>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</si>
  <si>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</si>
  <si>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</si>
  <si>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</si>
  <si>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</si>
  <si>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</si>
  <si>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</si>
  <si>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</si>
  <si>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</si>
  <si>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</si>
  <si>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</si>
  <si>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</si>
  <si>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</si>
  <si>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</si>
  <si>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</si>
  <si>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</si>
  <si>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</si>
  <si>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</si>
  <si>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</si>
  <si>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</si>
  <si>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</si>
  <si>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</si>
  <si>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</si>
  <si>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</si>
  <si>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</si>
  <si>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</si>
  <si>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</si>
  <si>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</si>
  <si>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</si>
  <si>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</si>
  <si>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</si>
  <si>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</si>
  <si>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</si>
  <si>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</si>
  <si>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</si>
  <si>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</si>
  <si>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</si>
  <si>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</si>
  <si>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</si>
  <si>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</si>
  <si>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</si>
  <si>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</si>
  <si>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</si>
  <si>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</si>
  <si>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</si>
  <si>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</si>
  <si>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</si>
  <si>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</si>
  <si>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</si>
  <si>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</si>
  <si>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</si>
  <si>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</si>
  <si>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</si>
  <si>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</si>
  <si>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</si>
  <si>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</si>
  <si>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</si>
  <si>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</si>
  <si>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</si>
  <si>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</si>
  <si>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</si>
  <si>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</si>
  <si>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</si>
  <si>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</si>
  <si>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</si>
  <si>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</si>
  <si>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</si>
  <si>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</si>
  <si>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</si>
  <si>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</si>
  <si>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</si>
  <si>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</si>
  <si>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</si>
  <si>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</si>
  <si>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</si>
  <si>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</si>
  <si>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</si>
  <si>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</si>
  <si>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</si>
  <si>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</si>
  <si>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</si>
  <si>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</si>
  <si>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</si>
  <si>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</si>
  <si>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</si>
  <si>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</si>
  <si>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</si>
  <si>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</si>
  <si>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</si>
  <si>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</si>
  <si>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</si>
  <si>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</si>
  <si>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</si>
  <si>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</si>
  <si>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</si>
  <si>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</si>
  <si>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</si>
  <si>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</si>
  <si>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</si>
  <si>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</si>
  <si>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</si>
  <si>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</si>
  <si>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</si>
  <si>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</si>
  <si>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</si>
  <si>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</si>
  <si>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</si>
  <si>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</si>
  <si>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</si>
  <si>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</si>
  <si>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</si>
  <si>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</si>
  <si>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</si>
  <si>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</si>
  <si>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</si>
  <si>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</si>
  <si>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</si>
  <si>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</si>
  <si>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</si>
  <si>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</si>
  <si>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</si>
  <si>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</si>
  <si>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</si>
  <si>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</si>
  <si>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</si>
  <si>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</si>
  <si>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</si>
  <si>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</si>
  <si>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</si>
  <si>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</si>
  <si>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</si>
  <si>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</si>
  <si>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</si>
  <si>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</si>
  <si>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</si>
  <si>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</si>
  <si>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</si>
  <si>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</si>
  <si>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</si>
  <si>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</si>
  <si>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</si>
  <si>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</si>
  <si>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</si>
  <si>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</si>
  <si>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</si>
  <si>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</si>
  <si>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</si>
  <si>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</si>
  <si>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</si>
  <si>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</si>
  <si>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</si>
  <si>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</si>
  <si>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</si>
  <si>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</si>
  <si>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</si>
  <si>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</si>
  <si>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</si>
  <si>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</si>
  <si>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</si>
  <si>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</si>
  <si>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</si>
  <si>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</si>
  <si>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</si>
  <si>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</si>
  <si>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</si>
  <si>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</si>
  <si>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</si>
  <si>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</si>
  <si>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</si>
  <si>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</si>
  <si>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</si>
  <si>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</si>
  <si>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</si>
  <si>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</si>
  <si>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</si>
  <si>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</si>
  <si>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</si>
  <si>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</si>
  <si>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</si>
  <si>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</si>
  <si>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</si>
  <si>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</si>
  <si>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</si>
  <si>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</si>
  <si>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</si>
  <si>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</si>
  <si>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</si>
  <si>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</si>
  <si>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</si>
  <si>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</si>
  <si>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</si>
  <si>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</si>
  <si>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</si>
  <si>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</si>
  <si>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</si>
  <si>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</si>
  <si>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</si>
  <si>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</si>
  <si>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</si>
  <si>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</si>
  <si>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</si>
  <si>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</si>
  <si>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</si>
  <si>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</si>
  <si>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</si>
  <si>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</si>
  <si>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</si>
  <si>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</si>
  <si>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</si>
  <si>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</si>
  <si>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</si>
  <si>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</si>
  <si>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</si>
  <si>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</si>
  <si>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</si>
  <si>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</si>
  <si>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</si>
  <si>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</si>
  <si>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</si>
  <si>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</si>
  <si>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</si>
  <si>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</si>
  <si>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</si>
  <si>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</si>
  <si>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</si>
  <si>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</si>
  <si>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</si>
  <si>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</si>
  <si>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</si>
  <si>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</si>
  <si>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</si>
  <si>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</si>
  <si>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</si>
  <si>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</si>
  <si>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</si>
  <si>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</si>
  <si>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</si>
  <si>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</si>
  <si>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</si>
  <si>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</si>
  <si>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</si>
  <si>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</si>
  <si>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</si>
  <si>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</si>
  <si>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</si>
  <si>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</si>
  <si>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</si>
  <si>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</si>
  <si>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</si>
  <si>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</si>
  <si>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</si>
  <si>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</si>
  <si>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</si>
  <si>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</si>
  <si>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</si>
  <si>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</si>
  <si>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</si>
  <si>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</si>
  <si>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</si>
  <si>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</si>
  <si>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</si>
  <si>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</si>
  <si>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</si>
  <si>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</si>
  <si>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</si>
  <si>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</si>
  <si>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</si>
  <si>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</si>
  <si>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</si>
  <si>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</si>
  <si>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</si>
  <si>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</si>
  <si>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</si>
  <si>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</si>
  <si>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</si>
  <si>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</si>
  <si>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</si>
  <si>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</si>
  <si>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</si>
  <si>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</si>
  <si>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</si>
  <si>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</si>
  <si>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</si>
  <si>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</si>
  <si>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</si>
  <si>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</si>
  <si>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</si>
  <si>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</si>
  <si>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</si>
  <si>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</si>
  <si>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</si>
  <si>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</si>
  <si>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</si>
  <si>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</si>
  <si>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</si>
  <si>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</si>
  <si>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</si>
  <si>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</si>
  <si>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</si>
  <si>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</si>
  <si>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</si>
  <si>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</si>
  <si>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</si>
  <si>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</si>
  <si>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</si>
  <si>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</si>
  <si>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</si>
  <si>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</si>
  <si>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</si>
  <si>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</si>
  <si>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</si>
  <si>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</si>
  <si>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</si>
  <si>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</si>
  <si>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</si>
  <si>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</si>
  <si>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</si>
  <si>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</si>
  <si>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</si>
  <si>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</si>
  <si>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</si>
  <si>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</si>
  <si>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</si>
  <si>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</si>
  <si>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</si>
  <si>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</si>
  <si>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</si>
  <si>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</si>
  <si>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</si>
  <si>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</si>
  <si>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</si>
  <si>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</si>
  <si>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</si>
  <si>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</si>
  <si>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</si>
  <si>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</si>
  <si>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</si>
  <si>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</si>
  <si>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</si>
  <si>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</si>
  <si>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</si>
  <si>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</si>
  <si>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</si>
  <si>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</si>
  <si>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</si>
  <si>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</si>
  <si>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</si>
  <si>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</si>
  <si>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</si>
  <si>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</si>
  <si>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</si>
  <si>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</si>
  <si>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</si>
  <si>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</si>
  <si>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</si>
  <si>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</si>
  <si>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</si>
  <si>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</si>
  <si>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</si>
  <si>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</si>
  <si>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</si>
  <si>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</si>
  <si>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</si>
  <si>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</si>
  <si>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</si>
  <si>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</si>
  <si>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</si>
  <si>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</si>
  <si>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</si>
  <si>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</si>
  <si>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</si>
  <si>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</si>
  <si>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</si>
  <si>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</si>
  <si>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</si>
  <si>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</si>
  <si>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</si>
  <si>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</si>
  <si>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</si>
  <si>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</si>
  <si>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</si>
  <si>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</si>
  <si>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</si>
  <si>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</si>
  <si>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</si>
  <si>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</si>
  <si>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</si>
  <si>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</si>
  <si>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</si>
  <si>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</si>
  <si>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</si>
  <si>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</si>
  <si>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</si>
  <si>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</si>
  <si>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</si>
  <si>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</si>
  <si>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</si>
  <si>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</si>
  <si>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</si>
  <si>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</si>
  <si>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</si>
  <si>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</si>
  <si>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</si>
  <si>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</si>
  <si>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</si>
  <si>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</si>
  <si>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</si>
  <si>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</si>
  <si>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</si>
  <si>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</si>
  <si>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</si>
  <si>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</si>
  <si>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</si>
  <si>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</si>
  <si>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</si>
  <si>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</si>
  <si>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</si>
  <si>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</si>
  <si>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</si>
  <si>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</si>
  <si>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</si>
  <si>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</si>
  <si>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</si>
  <si>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</si>
  <si>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</si>
  <si>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</si>
  <si>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</si>
  <si>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</si>
  <si>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</si>
  <si>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</si>
  <si>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</si>
  <si>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</si>
  <si>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</si>
  <si>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</si>
  <si>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</si>
  <si>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</si>
  <si>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</si>
  <si>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</si>
  <si>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</si>
  <si>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</si>
  <si>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</si>
  <si>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</si>
  <si>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</si>
  <si>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</si>
  <si>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</si>
  <si>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</si>
  <si>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</si>
  <si>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</si>
  <si>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</si>
  <si>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</si>
  <si>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</si>
  <si>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</si>
  <si>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</si>
  <si>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</si>
  <si>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</si>
  <si>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</si>
  <si>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</si>
  <si>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</si>
  <si>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</si>
  <si>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</si>
  <si>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</si>
  <si>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</si>
  <si>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</si>
  <si>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</si>
  <si>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</si>
  <si>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</si>
  <si>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</si>
  <si>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</si>
  <si>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</si>
  <si>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</si>
  <si>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</si>
  <si>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</si>
  <si>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</si>
  <si>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</si>
  <si>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</si>
  <si>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</si>
  <si>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</si>
  <si>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</si>
  <si>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</si>
  <si>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</si>
  <si>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</si>
  <si>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</si>
  <si>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</si>
  <si>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</si>
  <si>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</si>
  <si>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</si>
  <si>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</si>
  <si>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</si>
  <si>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</si>
  <si>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</si>
  <si>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</si>
  <si>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</si>
  <si>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</si>
  <si>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</si>
  <si>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</si>
  <si>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</si>
  <si>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</si>
  <si>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</si>
  <si>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</si>
  <si>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</si>
  <si>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</si>
  <si>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</si>
  <si>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</si>
  <si>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</si>
  <si>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</si>
  <si>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</si>
  <si>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</si>
  <si>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</si>
  <si>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</si>
  <si>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</si>
  <si>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</si>
  <si>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</si>
  <si>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</si>
  <si>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</si>
  <si>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</si>
  <si>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</si>
  <si>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</si>
  <si>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</si>
  <si>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</si>
  <si>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</si>
  <si>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</si>
  <si>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</si>
  <si>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</si>
  <si>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</si>
  <si>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</si>
  <si>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</si>
  <si>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</si>
  <si>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</si>
  <si>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</si>
  <si>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</si>
  <si>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</si>
  <si>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</si>
  <si>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</si>
  <si>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</si>
  <si>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</si>
  <si>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</si>
  <si>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</si>
  <si>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</si>
  <si>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</si>
  <si>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</si>
  <si>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</si>
  <si>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</si>
  <si>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</si>
  <si>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</si>
  <si>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</si>
  <si>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</si>
  <si>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</si>
  <si>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</si>
  <si>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</si>
  <si>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</si>
  <si>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</si>
  <si>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</si>
  <si>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</si>
  <si>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</si>
  <si>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</si>
  <si>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</si>
  <si>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</si>
  <si>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</si>
  <si>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</si>
  <si>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</si>
  <si>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</si>
  <si>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</si>
  <si>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</si>
  <si>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</si>
  <si>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</si>
  <si>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</si>
  <si>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</si>
  <si>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</si>
  <si>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</si>
  <si>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</si>
  <si>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</si>
  <si>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</si>
  <si>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</si>
  <si>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</si>
  <si>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</si>
  <si>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</si>
  <si>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</si>
  <si>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</si>
  <si>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</si>
  <si>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</si>
  <si>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</si>
  <si>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</si>
  <si>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</si>
  <si>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</si>
  <si>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</si>
  <si>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</si>
  <si>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</si>
  <si>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</si>
  <si>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</si>
  <si>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</si>
  <si>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</si>
  <si>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</si>
  <si>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</si>
  <si>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</si>
  <si>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</si>
  <si>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</si>
  <si>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</si>
  <si>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</si>
  <si>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</si>
  <si>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</si>
  <si>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</si>
  <si>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</si>
  <si>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</si>
  <si>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</si>
  <si>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</si>
  <si>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</si>
  <si>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</si>
  <si>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</si>
  <si>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</si>
  <si>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</si>
  <si>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</si>
  <si>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</si>
  <si>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</si>
  <si>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</si>
  <si>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</si>
  <si>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</si>
  <si>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</si>
  <si>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</si>
  <si>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</si>
  <si>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</si>
  <si>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</si>
  <si>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</si>
  <si>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</si>
  <si>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</si>
  <si>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</si>
  <si>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</si>
  <si>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</si>
  <si>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</si>
  <si>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</si>
  <si>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</si>
  <si>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</si>
  <si>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</si>
  <si>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</si>
  <si>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</si>
  <si>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</si>
  <si>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</si>
  <si>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</si>
  <si>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</si>
  <si>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</si>
  <si>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</si>
  <si>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</si>
  <si>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</si>
  <si>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</si>
  <si>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</si>
  <si>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</si>
  <si>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</si>
  <si>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</si>
  <si>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</si>
  <si>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</si>
  <si>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</si>
  <si>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</si>
  <si>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</si>
  <si>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</si>
  <si>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</si>
  <si>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</si>
  <si>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</si>
  <si>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</si>
  <si>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</si>
  <si>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</si>
  <si>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</si>
  <si>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</si>
  <si>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</si>
  <si>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</si>
  <si>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</si>
  <si>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</si>
  <si>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</si>
  <si>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</si>
  <si>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</si>
  <si>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</si>
  <si>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</si>
  <si>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</si>
  <si>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</si>
  <si>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</si>
  <si>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</si>
  <si>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</si>
  <si>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</si>
  <si>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</si>
  <si>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</si>
  <si>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</si>
  <si>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</si>
  <si>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</si>
  <si>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</si>
  <si>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</si>
  <si>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</si>
  <si>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</si>
  <si>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</si>
  <si>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</si>
  <si>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</si>
  <si>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</si>
  <si>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</si>
  <si>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</si>
  <si>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</si>
  <si>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</si>
  <si>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</si>
  <si>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</si>
  <si>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</si>
  <si>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</si>
  <si>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</si>
  <si>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</si>
  <si>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</si>
  <si>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</si>
  <si>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</si>
  <si>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</si>
  <si>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</si>
  <si>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</si>
  <si>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</si>
  <si>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</si>
  <si>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</si>
  <si>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</si>
  <si>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</si>
  <si>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</si>
  <si>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</si>
  <si>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</si>
  <si>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</si>
  <si>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</si>
  <si>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</si>
  <si>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</si>
  <si>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</si>
  <si>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</si>
  <si>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</si>
  <si>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</si>
  <si>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</si>
  <si>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</si>
  <si>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</si>
  <si>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</si>
  <si>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</si>
  <si>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</si>
  <si>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</si>
  <si>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</si>
  <si>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</si>
  <si>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</si>
  <si>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</si>
  <si>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</si>
  <si>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</si>
  <si>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</si>
  <si>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</si>
  <si>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</si>
  <si>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</si>
  <si>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</si>
  <si>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</si>
  <si>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</si>
  <si>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</si>
  <si>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</si>
  <si>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</si>
  <si>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</si>
  <si>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</si>
  <si>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</si>
  <si>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</si>
  <si>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</si>
  <si>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</si>
  <si>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</si>
  <si>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</si>
  <si>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</si>
  <si>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</si>
  <si>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</si>
  <si>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</si>
  <si>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</si>
  <si>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</si>
  <si>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</si>
  <si>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</si>
  <si>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</si>
  <si>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</si>
  <si>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</si>
  <si>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</si>
  <si>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</si>
  <si>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</si>
  <si>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</si>
  <si>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</si>
  <si>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</si>
  <si>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</si>
  <si>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</si>
  <si>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</si>
  <si>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</si>
  <si>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</si>
  <si>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</si>
  <si>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</si>
  <si>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</si>
  <si>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</si>
  <si>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</si>
  <si>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</si>
  <si>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</si>
  <si>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</si>
  <si>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</si>
  <si>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</si>
  <si>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</si>
  <si>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</si>
  <si>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</si>
  <si>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</si>
  <si>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</si>
  <si>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</si>
  <si>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</si>
  <si>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</si>
  <si>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</si>
  <si>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</si>
  <si>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</si>
  <si>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</si>
  <si>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</si>
  <si>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</si>
  <si>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</si>
  <si>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</si>
  <si>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</si>
  <si>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</si>
  <si>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</si>
  <si>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</si>
  <si>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</si>
  <si>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</si>
  <si>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</si>
  <si>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</si>
  <si>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</si>
  <si>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</si>
  <si>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</si>
  <si>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</si>
  <si>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</si>
  <si>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</si>
  <si>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</si>
  <si>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</si>
  <si>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</si>
  <si>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</si>
  <si>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</si>
  <si>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</si>
  <si>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</si>
  <si>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</si>
  <si>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</si>
  <si>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</si>
  <si>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</si>
  <si>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</si>
  <si>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</si>
  <si>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</si>
  <si>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</si>
  <si>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</si>
  <si>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</si>
  <si>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</si>
  <si>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</si>
  <si>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</si>
  <si>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</si>
  <si>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</si>
  <si>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</si>
  <si>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</si>
  <si>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</si>
  <si>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</si>
  <si>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</si>
  <si>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</si>
  <si>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</si>
  <si>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</si>
  <si>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</si>
  <si>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</si>
  <si>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</si>
  <si>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</si>
  <si>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</si>
  <si>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</si>
  <si>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</si>
  <si>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</si>
  <si>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</si>
  <si>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</si>
  <si>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</si>
  <si>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</si>
  <si>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</si>
  <si>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</si>
  <si>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</si>
  <si>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</si>
  <si>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</si>
  <si>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</si>
  <si>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</si>
  <si>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</si>
  <si>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</si>
  <si>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</si>
  <si>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</si>
  <si>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</si>
  <si>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</si>
  <si>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</si>
  <si>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</si>
  <si>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</si>
  <si>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</si>
  <si>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</si>
  <si>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</si>
  <si>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</si>
  <si>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</si>
  <si>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</si>
  <si>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</si>
  <si>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</si>
  <si>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</si>
  <si>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</si>
  <si>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</si>
  <si>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</si>
  <si>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</si>
  <si>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</si>
  <si>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</si>
  <si>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</si>
  <si>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</si>
  <si>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</si>
  <si>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</si>
  <si>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</si>
  <si>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</si>
  <si>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</si>
  <si>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</si>
  <si>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</si>
  <si>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</si>
  <si>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</si>
  <si>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</si>
  <si>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</si>
  <si>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</si>
  <si>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</si>
  <si>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</si>
  <si>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</si>
  <si>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</si>
  <si>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</si>
  <si>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</si>
  <si>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</si>
  <si>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</si>
  <si>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</si>
  <si>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</si>
  <si>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</si>
  <si>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</si>
  <si>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</si>
  <si>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</si>
  <si>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</si>
  <si>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</si>
  <si>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</si>
  <si>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</si>
  <si>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</si>
  <si>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</si>
  <si>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</si>
  <si>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</si>
  <si>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</si>
  <si>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</si>
  <si>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</si>
  <si>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</si>
  <si>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</si>
  <si>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</si>
  <si>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</si>
  <si>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</si>
  <si>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</si>
  <si>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</si>
  <si>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</si>
  <si>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</si>
  <si>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</si>
  <si>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</si>
  <si>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</si>
  <si>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</si>
  <si>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</si>
  <si>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</si>
  <si>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</si>
  <si>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</si>
  <si>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</si>
  <si>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</si>
  <si>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</si>
  <si>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</si>
  <si>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</si>
  <si>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</si>
  <si>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</si>
  <si>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</si>
  <si>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</si>
  <si>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</si>
  <si>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</si>
  <si>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</si>
  <si>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</si>
  <si>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</si>
  <si>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</si>
  <si>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</si>
  <si>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</si>
  <si>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</si>
  <si>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</si>
  <si>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</si>
  <si>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</si>
  <si>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</si>
  <si>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</si>
  <si>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</si>
  <si>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</si>
  <si>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</si>
  <si>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</si>
  <si>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</si>
  <si>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</si>
  <si>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</si>
  <si>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</si>
  <si>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</si>
  <si>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</si>
  <si>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</si>
  <si>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</si>
  <si>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</si>
  <si>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</si>
  <si>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</si>
  <si>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</si>
  <si>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</si>
  <si>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</si>
  <si>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</si>
  <si>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</si>
  <si>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</si>
  <si>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</si>
  <si>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</si>
  <si>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</si>
  <si>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</si>
  <si>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</si>
  <si>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</si>
  <si>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</si>
  <si>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</si>
  <si>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</si>
  <si>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</si>
  <si>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</si>
  <si>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</si>
  <si>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</si>
  <si>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</si>
  <si>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</si>
  <si>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</si>
  <si>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</si>
  <si>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</si>
  <si>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</si>
  <si>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</si>
  <si>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</si>
  <si>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</si>
  <si>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</si>
  <si>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</si>
  <si>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</si>
  <si>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</si>
  <si>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</si>
  <si>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</si>
  <si>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</si>
  <si>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</si>
  <si>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</si>
  <si>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</si>
  <si>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</si>
  <si>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</si>
  <si>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</si>
  <si>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</si>
  <si>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</si>
  <si>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</si>
  <si>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</si>
  <si>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</si>
  <si>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</si>
  <si>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</si>
  <si>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</si>
  <si>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</si>
  <si>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</si>
  <si>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</si>
  <si>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</si>
  <si>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</si>
  <si>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</si>
  <si>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</si>
  <si>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</si>
  <si>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</si>
  <si>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</si>
  <si>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</si>
  <si>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</si>
  <si>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</si>
  <si>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</si>
  <si>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</si>
  <si>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</si>
  <si>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</si>
  <si>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</si>
  <si>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</si>
  <si>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</si>
  <si>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</si>
  <si>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</si>
  <si>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</si>
  <si>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</si>
  <si>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</si>
  <si>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</si>
  <si>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</si>
  <si>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</si>
  <si>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</si>
  <si>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</si>
  <si>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</si>
  <si>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</si>
  <si>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</si>
  <si>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</si>
  <si>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</si>
  <si>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</si>
  <si>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</si>
  <si>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</si>
  <si>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</si>
  <si>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</si>
  <si>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</si>
  <si>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</si>
  <si>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</si>
  <si>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</si>
  <si>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</si>
  <si>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</si>
  <si>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</si>
  <si>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</si>
  <si>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</si>
  <si>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</si>
  <si>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</si>
  <si>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</si>
  <si>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</si>
  <si>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</si>
  <si>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</si>
  <si>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</si>
  <si>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</si>
  <si>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</si>
  <si>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</si>
  <si>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</si>
  <si>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</si>
  <si>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</si>
  <si>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</si>
  <si>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</si>
  <si>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</si>
  <si>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</si>
  <si>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</si>
  <si>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</si>
  <si>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</si>
  <si>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</si>
  <si>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</si>
  <si>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</si>
  <si>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</si>
  <si>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</si>
  <si>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</si>
  <si>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</si>
  <si>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</si>
  <si>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</si>
  <si>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</si>
  <si>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</si>
  <si>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</si>
  <si>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</si>
  <si>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</si>
  <si>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</si>
  <si>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</si>
  <si>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</si>
  <si>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</si>
  <si>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</si>
  <si>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</si>
  <si>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</si>
  <si>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</si>
  <si>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</si>
  <si>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</si>
  <si>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</si>
  <si>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</si>
  <si>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</si>
  <si>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</si>
  <si>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</si>
  <si>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</si>
  <si>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</si>
  <si>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</si>
  <si>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</si>
  <si>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</si>
  <si>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</si>
  <si>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</si>
  <si>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</si>
  <si>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</si>
  <si>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</si>
  <si>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</si>
  <si>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</si>
  <si>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</si>
  <si>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</si>
  <si>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</si>
  <si>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</si>
  <si>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</si>
  <si>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</si>
  <si>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</si>
  <si>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</si>
  <si>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</si>
  <si>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</si>
  <si>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</si>
  <si>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</si>
  <si>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</si>
  <si>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</si>
  <si>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</si>
  <si>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</si>
  <si>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</si>
  <si>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</si>
  <si>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</si>
  <si>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</si>
  <si>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</si>
  <si>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</si>
  <si>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</si>
  <si>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</si>
  <si>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</si>
  <si>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</si>
  <si>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</si>
  <si>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</si>
  <si>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</si>
  <si>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</si>
  <si>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</si>
  <si>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</si>
  <si>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</si>
  <si>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</si>
  <si>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</si>
  <si>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</si>
  <si>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</si>
  <si>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</si>
  <si>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</si>
  <si>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</si>
  <si>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</si>
  <si>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</si>
  <si>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</si>
  <si>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</si>
  <si>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</si>
  <si>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</si>
  <si>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</si>
  <si>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</si>
  <si>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</si>
  <si>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</si>
  <si>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</si>
  <si>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</si>
  <si>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</si>
  <si>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</si>
  <si>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</si>
  <si>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</si>
  <si>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</si>
  <si>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</si>
  <si>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</si>
  <si>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</si>
  <si>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</si>
  <si>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</si>
  <si>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</si>
  <si>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</si>
  <si>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</si>
  <si>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</si>
  <si>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</si>
  <si>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</si>
  <si>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</si>
  <si>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</si>
  <si>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</si>
  <si>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</si>
  <si>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</si>
  <si>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</si>
  <si>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</si>
  <si>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</si>
  <si>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</si>
  <si>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</si>
  <si>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</si>
  <si>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</si>
  <si>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</si>
  <si>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</si>
  <si>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</si>
  <si>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</si>
  <si>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</si>
  <si>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</si>
  <si>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</si>
  <si>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</si>
  <si>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</si>
  <si>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</si>
  <si>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</si>
  <si>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</si>
  <si>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</si>
  <si>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</si>
  <si>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</si>
  <si>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</si>
  <si>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</si>
  <si>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</si>
  <si>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</si>
  <si>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</si>
  <si>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</si>
  <si>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</si>
  <si>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</si>
  <si>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</si>
  <si>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</si>
  <si>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</si>
  <si>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</si>
  <si>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</si>
  <si>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</si>
  <si>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</si>
  <si>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</si>
  <si>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</si>
  <si>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</si>
  <si>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</si>
  <si>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</si>
  <si>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</si>
  <si>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</si>
  <si>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</si>
  <si>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</si>
  <si>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</si>
  <si>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</si>
  <si>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</si>
  <si>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</si>
  <si>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</si>
  <si>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</si>
  <si>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</si>
  <si>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</si>
  <si>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</si>
  <si>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</si>
  <si>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</si>
  <si>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</si>
  <si>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</si>
  <si>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</si>
  <si>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</si>
  <si>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</si>
  <si>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</si>
  <si>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</si>
  <si>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</si>
  <si>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</si>
  <si>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</si>
  <si>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</si>
  <si>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</si>
  <si>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</si>
  <si>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</si>
  <si>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</si>
  <si>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</si>
  <si>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</si>
  <si>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</si>
  <si>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</si>
  <si>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</si>
  <si>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</si>
  <si>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</si>
  <si>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</si>
  <si>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</si>
  <si>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</si>
  <si>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</si>
  <si>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</si>
  <si>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</si>
  <si>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</si>
  <si>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</si>
  <si>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</si>
  <si>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</si>
  <si>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</si>
  <si>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</si>
  <si>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</si>
  <si>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</si>
  <si>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</si>
  <si>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</si>
  <si>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</si>
  <si>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</si>
  <si>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</si>
  <si>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</si>
  <si>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</si>
  <si>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</si>
  <si>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</si>
  <si>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</si>
  <si>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</si>
  <si>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</si>
  <si>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</si>
  <si>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</si>
  <si>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</si>
  <si>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</si>
  <si>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</si>
  <si>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</si>
  <si>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</si>
  <si>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</si>
  <si>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</si>
  <si>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</si>
  <si>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</si>
  <si>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</si>
  <si>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</si>
  <si>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</si>
  <si>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</si>
  <si>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</si>
  <si>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</si>
  <si>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</si>
  <si>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</si>
  <si>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</si>
  <si>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</si>
  <si>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</si>
  <si>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</si>
  <si>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</si>
  <si>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</si>
  <si>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</si>
  <si>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</si>
  <si>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</si>
  <si>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</si>
  <si>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</si>
  <si>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</si>
  <si>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</si>
  <si>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</si>
  <si>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</si>
  <si>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</si>
  <si>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</si>
  <si>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</si>
  <si>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</si>
  <si>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</si>
  <si>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</si>
  <si>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</si>
  <si>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</si>
  <si>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</si>
  <si>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</si>
  <si>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</si>
  <si>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</si>
  <si>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</si>
  <si>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</si>
  <si>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</si>
  <si>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</si>
  <si>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</si>
  <si>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</si>
  <si>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</si>
  <si>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</si>
  <si>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</si>
  <si>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</si>
  <si>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</si>
  <si>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</si>
  <si>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</si>
  <si>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</si>
  <si>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</si>
  <si>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</si>
  <si>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</si>
  <si>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</si>
  <si>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</si>
  <si>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</si>
  <si>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</si>
  <si>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</si>
  <si>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</si>
  <si>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</si>
  <si>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</si>
  <si>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</si>
  <si>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</si>
  <si>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</si>
  <si>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</si>
  <si>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</si>
  <si>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</si>
  <si>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</si>
  <si>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</si>
  <si>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</si>
  <si>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</si>
  <si>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</si>
  <si>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</si>
  <si>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</si>
  <si>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</si>
  <si>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</si>
  <si>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</si>
  <si>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</si>
  <si>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</si>
  <si>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</si>
  <si>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</si>
  <si>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</si>
  <si>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</si>
  <si>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</si>
  <si>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</si>
  <si>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</si>
  <si>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</si>
  <si>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</si>
  <si>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</si>
  <si>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</si>
  <si>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</si>
  <si>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</si>
  <si>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</si>
  <si>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</si>
  <si>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</si>
  <si>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</si>
  <si>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</si>
  <si>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</si>
  <si>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</si>
  <si>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</si>
  <si>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</si>
  <si>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</si>
  <si>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</si>
  <si>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</si>
  <si>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</si>
  <si>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</si>
  <si>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</si>
  <si>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</si>
  <si>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</si>
  <si>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</si>
  <si>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</si>
  <si>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</si>
  <si>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</si>
  <si>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</si>
  <si>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</si>
  <si>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</si>
  <si>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</si>
  <si>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</si>
  <si>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</si>
  <si>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</si>
  <si>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</si>
  <si>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</si>
  <si>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</si>
  <si>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</si>
  <si>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</si>
  <si>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</si>
  <si>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</si>
  <si>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</si>
  <si>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</si>
  <si>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</si>
  <si>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</si>
  <si>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</si>
  <si>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</si>
  <si>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</si>
  <si>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</si>
  <si>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</si>
  <si>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</si>
  <si>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</si>
  <si>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</si>
  <si>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</si>
  <si>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</si>
  <si>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</si>
  <si>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</si>
  <si>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</si>
  <si>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</si>
  <si>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</si>
  <si>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</si>
  <si>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</si>
  <si>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</si>
  <si>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</si>
  <si>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</si>
  <si>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</si>
  <si>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</si>
  <si>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</si>
  <si>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</si>
  <si>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</si>
  <si>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</si>
  <si>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</si>
  <si>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</si>
  <si>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</si>
  <si>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</si>
  <si>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</si>
  <si>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</si>
  <si>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</si>
  <si>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</si>
  <si>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</si>
  <si>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</si>
  <si>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</si>
  <si>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</si>
  <si>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</si>
  <si>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</si>
  <si>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</si>
  <si>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</si>
  <si>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</si>
  <si>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</si>
  <si>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</si>
  <si>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</si>
  <si>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</si>
  <si>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</si>
  <si>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</si>
  <si>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</si>
  <si>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</si>
  <si>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</si>
  <si>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</si>
  <si>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</si>
  <si>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</si>
  <si>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</si>
  <si>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</si>
  <si>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</si>
  <si>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</si>
  <si>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</si>
  <si>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</si>
  <si>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</si>
  <si>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</si>
  <si>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</si>
  <si>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</si>
  <si>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</si>
  <si>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</si>
  <si>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</si>
  <si>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</si>
  <si>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</si>
  <si>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</si>
  <si>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</si>
  <si>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</si>
  <si>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</si>
  <si>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</si>
  <si>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</si>
  <si>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</si>
  <si>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</si>
  <si>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</si>
  <si>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</si>
  <si>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</si>
  <si>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</si>
  <si>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</si>
  <si>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</si>
  <si>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</si>
  <si>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</si>
  <si>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</si>
  <si>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</si>
  <si>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</si>
  <si>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</si>
  <si>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</si>
  <si>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</si>
  <si>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</si>
  <si>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</si>
  <si>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</si>
  <si>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</si>
  <si>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</si>
  <si>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</si>
  <si>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</si>
  <si>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</si>
  <si>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</si>
  <si>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</si>
  <si>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</si>
  <si>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</si>
  <si>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</si>
  <si>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</si>
  <si>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</si>
  <si>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</si>
  <si>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</si>
  <si>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</si>
  <si>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</si>
  <si>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</si>
  <si>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</si>
  <si>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</si>
  <si>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</si>
  <si>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</si>
  <si>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</si>
  <si>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</si>
  <si>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</si>
  <si>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</si>
  <si>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</si>
  <si>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</si>
  <si>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</si>
  <si>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</si>
  <si>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</si>
  <si>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</si>
  <si>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</si>
  <si>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</si>
  <si>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</si>
  <si>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</si>
  <si>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</si>
  <si>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</si>
  <si>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</si>
  <si>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</si>
  <si>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</si>
  <si>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</si>
  <si>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</si>
  <si>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</si>
  <si>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</si>
  <si>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</si>
  <si>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</si>
  <si>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</si>
  <si>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</si>
  <si>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</si>
  <si>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</si>
  <si>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</si>
  <si>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</si>
  <si>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</si>
  <si>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</si>
  <si>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</si>
  <si>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</si>
  <si>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</si>
  <si>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</si>
  <si>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</si>
  <si>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</si>
  <si>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</si>
  <si>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</si>
  <si>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</si>
  <si>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</si>
  <si>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</si>
  <si>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</si>
  <si>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</si>
  <si>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</si>
  <si>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</si>
  <si>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</si>
  <si>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</si>
  <si>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</si>
  <si>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</si>
  <si>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</si>
  <si>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</si>
  <si>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</si>
  <si>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</si>
  <si>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</si>
  <si>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</si>
  <si>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</si>
  <si>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</si>
  <si>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</si>
  <si>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</si>
  <si>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</si>
  <si>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</si>
  <si>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</si>
  <si>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</si>
  <si>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</si>
  <si>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</si>
  <si>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</si>
  <si>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</si>
  <si>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</si>
  <si>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</si>
  <si>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</si>
  <si>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</si>
  <si>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</si>
  <si>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</si>
  <si>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</si>
  <si>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</si>
  <si>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</si>
  <si>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</si>
  <si>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</si>
  <si>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</si>
  <si>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</si>
  <si>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</si>
  <si>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</si>
  <si>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</si>
  <si>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</si>
  <si>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</si>
  <si>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</si>
  <si>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</si>
  <si>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</si>
  <si>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</si>
  <si>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</si>
  <si>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</si>
  <si>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</si>
  <si>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</si>
  <si>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</si>
  <si>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</si>
  <si>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</si>
  <si>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</si>
  <si>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</si>
  <si>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</si>
  <si>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</si>
  <si>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</si>
  <si>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</si>
  <si>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</si>
  <si>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</si>
  <si>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</si>
  <si>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</si>
  <si>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</si>
  <si>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</si>
  <si>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</si>
  <si>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</si>
  <si>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</si>
  <si>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</si>
  <si>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</si>
  <si>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</si>
  <si>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</si>
  <si>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</si>
  <si>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</si>
  <si>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</si>
  <si>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</si>
  <si>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</si>
  <si>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</si>
  <si>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</si>
  <si>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</si>
  <si>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</si>
  <si>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</si>
  <si>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</si>
  <si>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</si>
  <si>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</si>
  <si>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</si>
  <si>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</si>
  <si>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</si>
  <si>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</si>
  <si>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</si>
  <si>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</si>
  <si>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</si>
  <si>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</si>
  <si>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</si>
  <si>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</si>
  <si>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</si>
  <si>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</si>
  <si>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</si>
  <si>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</si>
  <si>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</si>
  <si>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</si>
  <si>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</si>
  <si>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</si>
  <si>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</si>
  <si>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</si>
  <si>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</si>
  <si>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</si>
  <si>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</si>
  <si>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</si>
  <si>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</si>
  <si>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</si>
  <si>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</si>
  <si>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</si>
  <si>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</si>
  <si>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</si>
  <si>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</si>
  <si>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</si>
  <si>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</si>
  <si>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</si>
  <si>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</si>
  <si>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</si>
  <si>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</si>
  <si>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</si>
  <si>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</si>
  <si>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</si>
  <si>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</si>
  <si>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</si>
  <si>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</si>
  <si>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</si>
  <si>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</si>
  <si>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</si>
  <si>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</si>
  <si>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</si>
  <si>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</si>
  <si>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</si>
  <si>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</si>
  <si>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</si>
  <si>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</si>
  <si>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</si>
  <si>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</si>
  <si>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</si>
  <si>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</si>
  <si>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</si>
  <si>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</si>
  <si>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</si>
  <si>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</si>
  <si>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</si>
  <si>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</si>
  <si>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</si>
  <si>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</si>
  <si>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</si>
  <si>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</si>
  <si>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</si>
  <si>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</si>
  <si>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</si>
  <si>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</si>
  <si>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</si>
  <si>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</si>
  <si>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</si>
  <si>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</si>
  <si>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</si>
  <si>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</si>
  <si>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</si>
  <si>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</si>
  <si>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</si>
  <si>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</si>
  <si>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</si>
  <si>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</si>
  <si>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</si>
  <si>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</si>
  <si>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</si>
  <si>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</si>
  <si>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</si>
  <si>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</si>
  <si>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</si>
  <si>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</si>
  <si>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</si>
  <si>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</si>
  <si>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</si>
  <si>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</si>
  <si>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</si>
  <si>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</si>
  <si>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</si>
  <si>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</si>
  <si>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</si>
  <si>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</si>
  <si>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</si>
  <si>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</si>
  <si>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</si>
  <si>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</si>
  <si>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</si>
  <si>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</si>
  <si>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</si>
  <si>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</si>
  <si>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</si>
  <si>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</si>
  <si>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</si>
  <si>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</si>
  <si>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</si>
  <si>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</si>
  <si>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</si>
  <si>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</si>
  <si>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</si>
  <si>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</si>
  <si>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</si>
  <si>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</si>
  <si>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</si>
  <si>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</si>
  <si>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</si>
  <si>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</si>
  <si>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</si>
  <si>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</si>
  <si>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</si>
  <si>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</si>
  <si>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</si>
  <si>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</si>
  <si>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</si>
  <si>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</si>
  <si>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</si>
  <si>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</si>
  <si>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</si>
  <si>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</si>
  <si>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</si>
  <si>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</si>
  <si>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</si>
  <si>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</si>
  <si>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</si>
  <si>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</si>
  <si>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</si>
  <si>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</si>
  <si>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</si>
  <si>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</si>
  <si>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</si>
  <si>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</si>
  <si>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</si>
  <si>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</si>
  <si>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</si>
  <si>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</si>
  <si>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</si>
  <si>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</si>
  <si>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</si>
  <si>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</si>
  <si>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</si>
  <si>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</si>
  <si>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</si>
  <si>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</si>
  <si>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</si>
  <si>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</si>
  <si>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</si>
  <si>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</si>
  <si>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</si>
  <si>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</si>
  <si>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</si>
  <si>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</si>
  <si>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</si>
  <si>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</si>
  <si>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</si>
  <si>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</si>
  <si>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</si>
  <si>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</si>
  <si>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</si>
  <si>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</si>
  <si>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</si>
  <si>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</si>
  <si>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</si>
  <si>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</si>
  <si>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</si>
  <si>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</si>
  <si>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</si>
  <si>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</si>
  <si>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</si>
  <si>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</si>
  <si>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</si>
  <si>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</si>
  <si>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</si>
  <si>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</si>
  <si>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</si>
  <si>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</si>
  <si>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</si>
  <si>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</si>
  <si>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</si>
  <si>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</si>
  <si>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</si>
  <si>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</si>
  <si>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</si>
  <si>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</si>
  <si>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</si>
  <si>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</si>
  <si>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</si>
  <si>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</si>
  <si>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</si>
  <si>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</si>
  <si>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</si>
  <si>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</si>
  <si>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</si>
  <si>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</si>
  <si>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</si>
  <si>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</si>
  <si>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</si>
  <si>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</si>
  <si>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</si>
  <si>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</si>
  <si>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</si>
  <si>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</si>
  <si>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</si>
  <si>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</si>
  <si>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</si>
  <si>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</si>
  <si>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</si>
  <si>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</si>
  <si>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</si>
  <si>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</si>
  <si>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</si>
  <si>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</si>
  <si>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</si>
  <si>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</si>
  <si>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</si>
  <si>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</si>
  <si>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</si>
  <si>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</si>
  <si>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</si>
  <si>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</si>
  <si>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</si>
  <si>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</si>
  <si>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</si>
  <si>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</si>
  <si>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</si>
  <si>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</si>
  <si>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</si>
  <si>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</si>
  <si>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</si>
  <si>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</si>
  <si>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</si>
  <si>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</si>
  <si>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</si>
  <si>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</si>
  <si>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</si>
  <si>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</si>
  <si>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</si>
  <si>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</si>
  <si>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</si>
  <si>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</si>
  <si>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</si>
  <si>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</si>
  <si>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</si>
  <si>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</si>
  <si>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</si>
  <si>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</si>
  <si>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</si>
  <si>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</si>
  <si>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</si>
  <si>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</si>
  <si>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</si>
  <si>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</si>
  <si>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</si>
  <si>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</si>
  <si>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</si>
  <si>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</si>
  <si>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</si>
  <si>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</si>
  <si>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</si>
  <si>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</si>
  <si>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</si>
  <si>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</si>
  <si>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</si>
  <si>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</si>
  <si>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</si>
  <si>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</si>
  <si>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</si>
  <si>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</si>
  <si>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</si>
  <si>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</si>
  <si>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</si>
  <si>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</si>
  <si>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</si>
  <si>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</si>
  <si>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</si>
  <si>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</si>
  <si>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</si>
  <si>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</si>
  <si>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</si>
  <si>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</si>
  <si>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</si>
  <si>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</si>
  <si>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</si>
  <si>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</si>
  <si>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</si>
  <si>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</si>
  <si>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</si>
  <si>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</si>
  <si>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</si>
  <si>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</si>
  <si>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</si>
  <si>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</si>
  <si>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</si>
  <si>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</si>
  <si>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</si>
  <si>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</si>
  <si>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</si>
  <si>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</si>
  <si>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</si>
  <si>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</si>
  <si>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</si>
  <si>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</si>
  <si>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</si>
  <si>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</si>
  <si>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</si>
  <si>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</si>
  <si>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</si>
  <si>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</si>
  <si>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</si>
  <si>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</si>
  <si>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</si>
  <si>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</si>
  <si>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</si>
  <si>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</si>
  <si>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</si>
  <si>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</si>
  <si>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</si>
  <si>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</si>
  <si>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</si>
  <si>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</si>
  <si>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</si>
  <si>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</si>
  <si>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</si>
  <si>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</si>
  <si>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</si>
  <si>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</si>
  <si>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</si>
  <si>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</si>
  <si>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</si>
  <si>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</si>
  <si>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</si>
  <si>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</si>
  <si>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</si>
  <si>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</si>
  <si>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</si>
  <si>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</si>
  <si>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</si>
  <si>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</si>
  <si>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</si>
  <si>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</si>
  <si>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</si>
  <si>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</si>
  <si>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</si>
  <si>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</si>
  <si>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</si>
  <si>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</si>
  <si>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</si>
  <si>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</si>
  <si>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</si>
  <si>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</si>
  <si>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</si>
  <si>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</si>
  <si>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</si>
  <si>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</si>
  <si>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</si>
  <si>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</si>
  <si>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</si>
  <si>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</si>
  <si>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</si>
  <si>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</si>
  <si>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</si>
  <si>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</si>
  <si>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</si>
  <si>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</si>
  <si>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</si>
  <si>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</si>
  <si>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</si>
  <si>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</si>
  <si>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</si>
  <si>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</si>
  <si>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</si>
  <si>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</si>
  <si>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</si>
  <si>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</si>
  <si>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</si>
  <si>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</si>
  <si>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</si>
  <si>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</si>
  <si>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</si>
  <si>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</si>
  <si>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</si>
  <si>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</si>
  <si>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</si>
  <si>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</si>
  <si>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</si>
  <si>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</si>
  <si>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</si>
  <si>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</si>
  <si>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</si>
  <si>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</si>
  <si>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</si>
  <si>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</si>
  <si>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</si>
  <si>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</si>
  <si>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</si>
  <si>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</si>
  <si>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</si>
  <si>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</si>
  <si>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</si>
  <si>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</si>
  <si>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</si>
  <si>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</si>
  <si>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</si>
  <si>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</si>
  <si>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</si>
  <si>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</si>
  <si>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</si>
  <si>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</si>
  <si>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</si>
  <si>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</si>
  <si>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</si>
  <si>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</si>
  <si>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</si>
  <si>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</si>
  <si>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</si>
  <si>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</si>
  <si>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</si>
  <si>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</si>
  <si>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</si>
  <si>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</si>
  <si>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</si>
  <si>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</si>
  <si>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</si>
  <si>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</si>
  <si>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</si>
  <si>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</si>
  <si>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</si>
  <si>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</si>
  <si>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</si>
  <si>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</si>
  <si>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</si>
  <si>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</si>
  <si>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</si>
  <si>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</si>
  <si>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</si>
  <si>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</si>
  <si>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</si>
  <si>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</si>
  <si>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</si>
  <si>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</si>
  <si>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</si>
  <si>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</si>
  <si>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</si>
  <si>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</si>
  <si>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</si>
  <si>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</si>
  <si>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</si>
  <si>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</si>
  <si>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</si>
  <si>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</si>
  <si>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</si>
  <si>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</si>
  <si>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</si>
  <si>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</si>
  <si>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</si>
  <si>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</si>
  <si>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</si>
  <si>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</si>
  <si>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</si>
  <si>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</si>
  <si>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</si>
  <si>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</si>
  <si>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</si>
  <si>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</si>
  <si>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</si>
  <si>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</si>
  <si>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</si>
  <si>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</si>
  <si>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</si>
  <si>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</si>
  <si>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</si>
  <si>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</si>
  <si>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</si>
  <si>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</si>
  <si>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</si>
  <si>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</si>
  <si>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</si>
  <si>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</si>
  <si>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</si>
  <si>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</si>
  <si>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</si>
  <si>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</si>
  <si>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</si>
  <si>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</si>
  <si>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</si>
  <si>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</si>
  <si>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</si>
  <si>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</si>
  <si>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</si>
  <si>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</si>
  <si>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</si>
  <si>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</si>
  <si>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</si>
  <si>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</si>
  <si>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</si>
  <si>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</si>
  <si>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</si>
  <si>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</si>
  <si>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</si>
  <si>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</si>
  <si>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</si>
  <si>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</si>
  <si>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</si>
  <si>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</si>
  <si>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</si>
  <si>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</si>
  <si>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</si>
  <si>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</si>
  <si>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</si>
  <si>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</si>
  <si>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</si>
  <si>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</si>
  <si>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</si>
  <si>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</si>
  <si>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</si>
  <si>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</si>
  <si>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</si>
  <si>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</si>
  <si>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</si>
  <si>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</si>
  <si>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</si>
  <si>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</si>
  <si>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</si>
  <si>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</si>
  <si>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</si>
  <si>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</si>
  <si>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</si>
  <si>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</si>
  <si>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</si>
  <si>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</si>
  <si>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</si>
  <si>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</si>
  <si>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</si>
  <si>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</si>
  <si>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</si>
  <si>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</si>
  <si>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</si>
  <si>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</si>
  <si>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</si>
  <si>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</si>
  <si>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</si>
  <si>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</si>
  <si>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</si>
  <si>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</si>
  <si>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</si>
  <si>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</si>
  <si>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</si>
  <si>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</si>
  <si>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</si>
  <si>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</si>
  <si>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</si>
  <si>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</si>
  <si>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</si>
  <si>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</si>
  <si>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</si>
  <si>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</si>
  <si>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</si>
  <si>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</si>
  <si>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</si>
  <si>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</si>
  <si>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</si>
  <si>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</si>
  <si>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</si>
  <si>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</si>
  <si>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</si>
  <si>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</si>
  <si>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</si>
  <si>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</si>
  <si>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</si>
  <si>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</si>
  <si>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</si>
  <si>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</si>
  <si>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</si>
  <si>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</si>
  <si>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</si>
  <si>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</si>
  <si>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</si>
  <si>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</si>
  <si>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</si>
  <si>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</si>
  <si>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</si>
  <si>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</si>
  <si>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</si>
  <si>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</si>
  <si>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</si>
  <si>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</si>
  <si>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</si>
  <si>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</si>
  <si>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</si>
  <si>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</si>
  <si>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</si>
  <si>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</si>
  <si>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</si>
  <si>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</si>
  <si>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</si>
  <si>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</si>
  <si>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</si>
  <si>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</si>
  <si>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</si>
  <si>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</si>
  <si>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</si>
  <si>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</si>
  <si>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</si>
  <si>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</si>
  <si>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</si>
  <si>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</si>
  <si>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</si>
  <si>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</si>
  <si>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</si>
  <si>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</si>
  <si>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</si>
  <si>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</si>
  <si>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</si>
  <si>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</si>
  <si>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</si>
  <si>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</si>
  <si>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</si>
  <si>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</si>
  <si>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</si>
  <si>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</si>
  <si>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</si>
  <si>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</si>
  <si>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</si>
  <si>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</si>
  <si>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</si>
  <si>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</si>
  <si>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</si>
  <si>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</si>
  <si>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</si>
  <si>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</si>
  <si>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</si>
  <si>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</si>
  <si>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</si>
  <si>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</si>
  <si>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</si>
  <si>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</si>
  <si>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</si>
  <si>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</si>
  <si>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</si>
  <si>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</si>
  <si>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</si>
  <si>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</si>
  <si>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</si>
  <si>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</si>
  <si>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</si>
  <si>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</si>
  <si>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</si>
  <si>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</si>
  <si>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</si>
  <si>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</si>
  <si>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</si>
  <si>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</si>
  <si>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</si>
  <si>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</si>
  <si>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</si>
  <si>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</si>
  <si>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</si>
  <si>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</si>
  <si>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</si>
  <si>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</si>
  <si>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</si>
  <si>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</si>
  <si>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</si>
  <si>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</si>
  <si>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</si>
  <si>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</si>
  <si>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</si>
  <si>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</si>
  <si>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</si>
  <si>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</si>
  <si>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</si>
  <si>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</si>
  <si>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</si>
  <si>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</si>
  <si>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</si>
  <si>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</si>
  <si>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</si>
  <si>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</si>
  <si>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</si>
  <si>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</si>
  <si>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</si>
  <si>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</si>
  <si>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</si>
  <si>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</si>
  <si>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</si>
  <si>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</si>
  <si>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</si>
  <si>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</si>
  <si>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</si>
  <si>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</si>
  <si>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</si>
  <si>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</si>
  <si>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</si>
  <si>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</si>
  <si>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</si>
  <si>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</si>
  <si>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</si>
  <si>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</si>
  <si>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</si>
  <si>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</si>
  <si>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</si>
  <si>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</si>
  <si>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</si>
  <si>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</si>
  <si>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</si>
  <si>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</si>
  <si>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</si>
  <si>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</si>
  <si>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</si>
  <si>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</si>
  <si>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</si>
  <si>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</si>
  <si>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</si>
  <si>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</si>
  <si>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</si>
  <si>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</si>
  <si>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</si>
  <si>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</si>
  <si>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</si>
  <si>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</si>
  <si>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</si>
  <si>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</si>
  <si>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</si>
  <si>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</si>
  <si>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</si>
  <si>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</si>
  <si>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</si>
  <si>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</si>
  <si>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</si>
  <si>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</si>
  <si>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</si>
  <si>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</si>
  <si>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</si>
  <si>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</si>
  <si>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</si>
  <si>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</si>
  <si>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</si>
  <si>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</si>
  <si>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</si>
  <si>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</si>
  <si>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</si>
  <si>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</si>
  <si>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</si>
  <si>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</si>
  <si>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</si>
  <si>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</si>
  <si>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</si>
  <si>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</si>
  <si>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</si>
  <si>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</si>
  <si>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</si>
  <si>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</si>
  <si>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</si>
  <si>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</si>
  <si>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</si>
  <si>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</si>
  <si>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</si>
  <si>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</si>
  <si>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</si>
  <si>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</si>
  <si>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</si>
  <si>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</si>
  <si>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</si>
  <si>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</si>
  <si>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</si>
  <si>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</si>
  <si>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</si>
  <si>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</si>
  <si>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</si>
  <si>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</si>
  <si>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</si>
  <si>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</si>
  <si>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</si>
  <si>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</si>
  <si>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</si>
  <si>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</si>
  <si>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</si>
  <si>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</si>
  <si>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</si>
  <si>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</si>
  <si>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</si>
  <si>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</si>
  <si>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</si>
  <si>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</si>
  <si>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</si>
  <si>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</si>
  <si>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</si>
  <si>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</si>
  <si>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</si>
  <si>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</si>
  <si>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</si>
  <si>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</si>
  <si>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</si>
  <si>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</si>
  <si>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</si>
  <si>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</si>
  <si>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</si>
  <si>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</si>
  <si>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</si>
  <si>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</si>
  <si>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</si>
  <si>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</si>
  <si>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</si>
  <si>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</si>
  <si>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</si>
  <si>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</si>
  <si>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</si>
  <si>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</si>
  <si>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</si>
  <si>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</si>
  <si>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</si>
  <si>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</si>
  <si>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</si>
  <si>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</si>
  <si>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</si>
  <si>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</si>
  <si>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</si>
  <si>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</si>
  <si>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</si>
  <si>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</si>
  <si>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</si>
  <si>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</si>
  <si>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</si>
  <si>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</si>
  <si>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</si>
  <si>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</si>
  <si>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</si>
  <si>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</si>
  <si>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</si>
  <si>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</si>
  <si>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</si>
  <si>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</si>
  <si>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</si>
  <si>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</si>
  <si>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</si>
  <si>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</si>
  <si>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</si>
  <si>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</si>
  <si>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</si>
  <si>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</si>
  <si>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</si>
  <si>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</si>
  <si>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</si>
  <si>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</si>
  <si>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</si>
  <si>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</si>
  <si>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</si>
  <si>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</si>
  <si>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</si>
  <si>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</si>
  <si>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</si>
  <si>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</si>
  <si>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</si>
  <si>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</si>
  <si>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</si>
  <si>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</si>
  <si>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</si>
  <si>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</si>
  <si>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</si>
  <si>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</si>
  <si>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</si>
  <si>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</si>
  <si>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</si>
  <si>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</si>
  <si>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</si>
  <si>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</si>
  <si>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</si>
  <si>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</si>
  <si>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</si>
  <si>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</si>
  <si>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</si>
  <si>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</si>
  <si>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</si>
  <si>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</si>
  <si>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</si>
  <si>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</si>
  <si>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</si>
  <si>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</si>
  <si>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</si>
  <si>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</si>
  <si>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</si>
  <si>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</si>
  <si>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</si>
  <si>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</si>
  <si>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</si>
  <si>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</si>
  <si>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</si>
  <si>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</si>
  <si>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</si>
  <si>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</si>
  <si>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</si>
  <si>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</si>
  <si>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</si>
  <si>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</si>
  <si>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</si>
  <si>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</si>
  <si>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</si>
  <si>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</si>
  <si>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</si>
  <si>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</si>
  <si>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</si>
  <si>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</si>
  <si>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</si>
  <si>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</si>
  <si>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</si>
  <si>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</si>
  <si>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</si>
  <si>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</si>
  <si>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</si>
  <si>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</si>
  <si>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</si>
  <si>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</si>
  <si>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</si>
  <si>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</si>
  <si>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</si>
  <si>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</si>
  <si>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</si>
  <si>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</si>
  <si>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</si>
  <si>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</si>
  <si>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</si>
  <si>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</si>
  <si>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</si>
  <si>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</si>
  <si>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</si>
  <si>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</si>
  <si>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</si>
  <si>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</si>
  <si>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</si>
  <si>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</si>
  <si>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</si>
  <si>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</si>
  <si>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</si>
  <si>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</si>
  <si>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</si>
  <si>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</si>
  <si>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</si>
  <si>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</si>
  <si>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</si>
  <si>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</si>
  <si>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</si>
  <si>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</si>
  <si>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</si>
  <si>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</si>
  <si>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</si>
  <si>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</si>
  <si>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</si>
  <si>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</si>
  <si>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</si>
  <si>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</si>
  <si>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</si>
  <si>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</si>
  <si>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</si>
  <si>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</si>
  <si>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</si>
  <si>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</si>
  <si>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</si>
  <si>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</si>
  <si>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</si>
  <si>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</si>
  <si>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</si>
  <si>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</si>
  <si>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</si>
  <si>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</si>
  <si>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</si>
  <si>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</si>
  <si>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</si>
  <si>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</si>
  <si>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</si>
  <si>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</si>
  <si>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</si>
  <si>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</si>
  <si>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</si>
  <si>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</si>
  <si>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</si>
  <si>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</si>
  <si>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</si>
  <si>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</si>
  <si>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</si>
  <si>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</si>
  <si>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</si>
  <si>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</si>
  <si>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</si>
  <si>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</si>
  <si>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</si>
  <si>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</si>
  <si>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</si>
  <si>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</si>
  <si>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</si>
  <si>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</si>
  <si>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</si>
  <si>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</si>
  <si>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</si>
  <si>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</si>
  <si>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</si>
  <si>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</si>
  <si>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</si>
  <si>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</si>
  <si>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</si>
  <si>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</si>
  <si>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</si>
  <si>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</si>
  <si>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</si>
  <si>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</si>
  <si>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</si>
  <si>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</si>
  <si>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</si>
  <si>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</si>
  <si>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</si>
  <si>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</si>
  <si>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</si>
  <si>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</si>
  <si>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</si>
  <si>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</si>
  <si>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</si>
  <si>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</si>
  <si>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</si>
  <si>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</si>
  <si>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</si>
  <si>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</si>
  <si>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</si>
  <si>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</si>
  <si>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</si>
  <si>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</si>
  <si>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</si>
  <si>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</si>
  <si>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</si>
  <si>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</si>
  <si>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</si>
  <si>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</si>
  <si>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</si>
  <si>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</si>
  <si>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</si>
  <si>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</si>
  <si>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</si>
  <si>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</si>
  <si>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</si>
  <si>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</si>
  <si>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</si>
  <si>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</si>
  <si>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</si>
  <si>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</si>
  <si>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</si>
  <si>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</si>
  <si>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</si>
  <si>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</si>
  <si>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</si>
  <si>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</si>
  <si>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</si>
  <si>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</si>
  <si>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</si>
  <si>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</si>
  <si>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</si>
  <si>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</si>
  <si>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</si>
  <si>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</si>
  <si>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</si>
  <si>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</si>
  <si>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</si>
  <si>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</si>
  <si>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</si>
  <si>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</si>
  <si>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</si>
  <si>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</si>
  <si>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</si>
  <si>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</si>
  <si>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</si>
  <si>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</si>
  <si>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</si>
  <si>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</si>
  <si>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</si>
  <si>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</si>
  <si>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</si>
  <si>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</si>
  <si>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</si>
  <si>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</si>
  <si>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</si>
  <si>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</si>
  <si>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</si>
  <si>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</si>
  <si>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</si>
  <si>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</si>
  <si>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</si>
  <si>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</si>
  <si>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</si>
  <si>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</si>
  <si>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</si>
  <si>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</si>
  <si>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</si>
  <si>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</si>
  <si>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</si>
  <si>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</si>
  <si>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</si>
  <si>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</si>
  <si>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</si>
  <si>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</si>
  <si>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</si>
  <si>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</si>
  <si>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</si>
  <si>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</si>
  <si>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</si>
  <si>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</si>
  <si>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</si>
  <si>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</si>
  <si>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</si>
  <si>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</si>
  <si>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</si>
  <si>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</si>
  <si>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</si>
  <si>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</si>
  <si>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</si>
  <si>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</si>
  <si>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</si>
  <si>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</si>
  <si>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</si>
  <si>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</si>
  <si>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</si>
  <si>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</si>
  <si>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</si>
  <si>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</si>
  <si>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</si>
  <si>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</si>
  <si>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</si>
  <si>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</si>
  <si>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</si>
  <si>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</si>
  <si>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</si>
  <si>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</si>
  <si>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</si>
  <si>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</si>
  <si>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</si>
  <si>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</si>
  <si>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</si>
  <si>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</si>
  <si>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</si>
  <si>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</si>
  <si>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</si>
  <si>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</si>
  <si>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</si>
  <si>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</si>
  <si>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</si>
  <si>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</si>
  <si>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</si>
  <si>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</si>
  <si>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</si>
  <si>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</si>
  <si>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</si>
  <si>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</si>
  <si>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</si>
  <si>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</si>
  <si>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</si>
  <si>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</si>
  <si>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</si>
  <si>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</si>
  <si>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</si>
  <si>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</si>
  <si>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</si>
  <si>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</si>
  <si>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</si>
  <si>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</si>
  <si>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</si>
  <si>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</si>
  <si>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</si>
  <si>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</si>
  <si>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</si>
  <si>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</si>
  <si>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</si>
  <si>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</si>
  <si>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</si>
  <si>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</si>
  <si>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</si>
  <si>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</si>
  <si>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</si>
  <si>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</si>
  <si>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</si>
  <si>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</si>
  <si>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</si>
  <si>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</si>
  <si>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</si>
  <si>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</si>
  <si>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</si>
  <si>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</si>
  <si>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</si>
  <si>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</si>
  <si>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</si>
  <si>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</si>
  <si>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</si>
  <si>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</si>
  <si>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</si>
  <si>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</si>
  <si>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</si>
  <si>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</si>
  <si>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</si>
  <si>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</si>
  <si>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</si>
  <si>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</si>
  <si>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</si>
  <si>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</si>
  <si>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</si>
  <si>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</si>
  <si>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</si>
  <si>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</si>
  <si>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</si>
  <si>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</si>
  <si>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</si>
  <si>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</si>
  <si>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</si>
  <si>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</si>
  <si>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</si>
  <si>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</si>
  <si>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</si>
  <si>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</si>
  <si>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</si>
  <si>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</si>
  <si>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</si>
  <si>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</si>
  <si>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</si>
  <si>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</si>
  <si>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</si>
  <si>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</si>
  <si>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</si>
  <si>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</si>
  <si>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</si>
  <si>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</si>
  <si>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</si>
  <si>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</si>
  <si>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</si>
  <si>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</si>
  <si>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</si>
  <si>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</si>
  <si>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</si>
  <si>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</si>
  <si>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</si>
  <si>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</si>
  <si>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</si>
  <si>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</si>
  <si>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</si>
  <si>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</si>
  <si>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</si>
  <si>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</si>
  <si>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</si>
  <si>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</si>
  <si>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</si>
  <si>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</si>
  <si>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</si>
  <si>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</si>
  <si>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</si>
  <si>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</si>
  <si>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</si>
  <si>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</si>
  <si>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</si>
  <si>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</si>
  <si>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</si>
  <si>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</si>
  <si>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</si>
  <si>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</si>
  <si>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</si>
  <si>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</si>
  <si>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</si>
  <si>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</si>
  <si>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</si>
  <si>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</si>
  <si>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</si>
  <si>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</si>
  <si>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</si>
  <si>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</si>
  <si>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</si>
  <si>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</si>
  <si>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</si>
  <si>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</si>
  <si>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</si>
  <si>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</si>
  <si>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</si>
  <si>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</si>
  <si>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</si>
  <si>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</si>
  <si>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</si>
  <si>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</si>
  <si>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</si>
  <si>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</si>
  <si>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</si>
  <si>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</si>
  <si>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</si>
  <si>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</si>
  <si>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</si>
  <si>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</si>
  <si>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</si>
  <si>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</si>
  <si>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</si>
  <si>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</si>
  <si>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</si>
  <si>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</si>
  <si>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</si>
  <si>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</si>
  <si>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</si>
  <si>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</si>
  <si>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</si>
  <si>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</si>
  <si>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</si>
  <si>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</si>
  <si>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</si>
  <si>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</si>
  <si>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</si>
  <si>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</si>
  <si>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</si>
  <si>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</si>
  <si>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</si>
  <si>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</si>
  <si>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</si>
  <si>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</si>
  <si>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</si>
  <si>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</si>
  <si>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</si>
  <si>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</si>
  <si>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</si>
  <si>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</si>
  <si>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</si>
  <si>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</si>
  <si>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</si>
  <si>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</si>
  <si>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</si>
  <si>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</si>
  <si>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</si>
  <si>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</si>
  <si>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</si>
  <si>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</si>
  <si>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</si>
  <si>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</si>
  <si>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</si>
  <si>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</si>
  <si>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</si>
  <si>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</si>
  <si>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</si>
  <si>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</si>
  <si>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</si>
  <si>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</si>
  <si>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</si>
  <si>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</si>
  <si>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</si>
  <si>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</si>
  <si>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</si>
  <si>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</si>
  <si>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</si>
  <si>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</si>
  <si>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</si>
  <si>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</si>
  <si>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</si>
  <si>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</si>
  <si>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</si>
  <si>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</si>
  <si>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</si>
  <si>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</si>
  <si>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</si>
  <si>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</si>
  <si>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</si>
  <si>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</si>
  <si>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</si>
  <si>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</si>
  <si>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</si>
  <si>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</si>
  <si>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</si>
  <si>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</si>
  <si>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</si>
  <si>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</si>
  <si>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</si>
  <si>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</si>
  <si>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</si>
  <si>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</si>
  <si>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</si>
  <si>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</si>
  <si>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</si>
  <si>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</si>
  <si>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</si>
  <si>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</si>
  <si>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</si>
  <si>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</si>
  <si>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</si>
  <si>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</si>
  <si>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</si>
  <si>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</si>
  <si>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</si>
  <si>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</si>
  <si>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</si>
  <si>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</si>
  <si>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</si>
  <si>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</si>
  <si>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</si>
  <si>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</si>
  <si>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</si>
  <si>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</si>
  <si>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</si>
  <si>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</si>
  <si>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</si>
  <si>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</si>
  <si>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</si>
  <si>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</si>
  <si>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</si>
  <si>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</si>
  <si>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</si>
  <si>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</si>
  <si>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</si>
  <si>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</si>
  <si>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</si>
  <si>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</si>
  <si>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</si>
  <si>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</si>
  <si>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</si>
  <si>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</si>
  <si>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</si>
  <si>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</si>
  <si>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</si>
  <si>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</si>
  <si>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</si>
  <si>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</si>
  <si>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</si>
  <si>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</si>
  <si>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</si>
  <si>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</si>
  <si>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</si>
  <si>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</si>
  <si>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</si>
  <si>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</si>
  <si>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</si>
  <si>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</si>
  <si>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</si>
  <si>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</si>
  <si>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</si>
  <si>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</si>
  <si>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</si>
  <si>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</si>
  <si>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</si>
  <si>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</si>
  <si>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</si>
  <si>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</si>
  <si>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</si>
  <si>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</si>
  <si>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</si>
  <si>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</si>
  <si>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</si>
  <si>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</si>
  <si>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</si>
  <si>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</si>
  <si>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</si>
  <si>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</si>
  <si>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</si>
  <si>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</si>
  <si>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</si>
  <si>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</si>
  <si>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</si>
  <si>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</si>
  <si>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</si>
  <si>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</si>
  <si>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</si>
  <si>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</si>
  <si>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</si>
  <si>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</si>
  <si>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</si>
  <si>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</si>
  <si>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</si>
  <si>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</si>
  <si>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</si>
  <si>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</si>
  <si>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</si>
  <si>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</si>
  <si>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</si>
  <si>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</si>
  <si>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</si>
  <si>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</si>
  <si>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</si>
  <si>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</si>
  <si>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</si>
  <si>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</si>
  <si>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</si>
  <si>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</si>
  <si>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</si>
  <si>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</si>
  <si>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</si>
  <si>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</si>
  <si>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</si>
  <si>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</si>
  <si>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</si>
  <si>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</si>
  <si>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</si>
  <si>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</si>
  <si>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</si>
  <si>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</si>
  <si>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</si>
  <si>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</si>
  <si>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</si>
  <si>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</si>
  <si>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</si>
  <si>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</si>
  <si>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</si>
  <si>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</si>
  <si>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</si>
  <si>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</si>
  <si>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</si>
  <si>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</si>
  <si>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</si>
  <si>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</si>
  <si>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</si>
  <si>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</si>
  <si>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</si>
  <si>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</si>
  <si>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</si>
  <si>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</si>
  <si>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</si>
  <si>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</si>
  <si>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</si>
  <si>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</si>
  <si>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</si>
  <si>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</si>
  <si>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</si>
  <si>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</si>
  <si>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</si>
  <si>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</si>
  <si>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</si>
  <si>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</si>
  <si>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</si>
  <si>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</si>
  <si>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</si>
  <si>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</si>
  <si>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</si>
  <si>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</si>
  <si>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</si>
  <si>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</si>
  <si>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</si>
  <si>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</si>
  <si>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</si>
  <si>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</si>
  <si>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</si>
  <si>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</si>
  <si>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</si>
  <si>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</si>
  <si>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</si>
  <si>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</si>
  <si>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</si>
  <si>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</si>
  <si>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</si>
  <si>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</si>
  <si>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</si>
  <si>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</si>
  <si>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</si>
  <si>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</si>
  <si>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</si>
  <si>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</si>
  <si>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</si>
  <si>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</si>
  <si>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</si>
  <si>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</si>
  <si>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</si>
  <si>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</si>
  <si>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</si>
  <si>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</si>
  <si>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</si>
  <si>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</si>
  <si>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</si>
  <si>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</si>
  <si>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</si>
  <si>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</si>
  <si>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</si>
  <si>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</si>
  <si>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</si>
  <si>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</si>
  <si>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</si>
  <si>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</si>
  <si>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</si>
  <si>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</si>
  <si>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</si>
  <si>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</si>
  <si>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</si>
  <si>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</si>
  <si>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</si>
  <si>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</si>
  <si>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</si>
  <si>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</si>
  <si>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</si>
  <si>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</si>
  <si>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</si>
  <si>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</si>
  <si>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</si>
  <si>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</si>
  <si>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</si>
  <si>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</si>
  <si>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</si>
  <si>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</si>
  <si>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</si>
  <si>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</si>
  <si>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</si>
  <si>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</si>
  <si>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</si>
  <si>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</si>
  <si>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</si>
  <si>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</si>
  <si>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</si>
  <si>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</si>
  <si>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</si>
  <si>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</si>
  <si>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</si>
  <si>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</si>
  <si>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</si>
  <si>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</si>
  <si>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</si>
  <si>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</si>
  <si>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</si>
  <si>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</si>
  <si>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</si>
  <si>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</si>
  <si>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</si>
  <si>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</si>
  <si>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</si>
  <si>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</si>
  <si>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</si>
  <si>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</si>
  <si>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</si>
  <si>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</si>
  <si>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</si>
  <si>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</si>
  <si>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</si>
  <si>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</si>
  <si>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</si>
  <si>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</si>
  <si>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</si>
  <si>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</si>
  <si>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</si>
  <si>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</si>
  <si>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</si>
  <si>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</si>
  <si>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</si>
  <si>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</si>
  <si>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</si>
  <si>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</si>
  <si>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</si>
  <si>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</si>
  <si>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</si>
  <si>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</si>
  <si>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</si>
  <si>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</si>
  <si>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</si>
  <si>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</si>
  <si>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</si>
  <si>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</si>
  <si>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</si>
  <si>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</si>
  <si>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</si>
  <si>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</si>
  <si>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</si>
  <si>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</si>
  <si>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</si>
  <si>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</si>
  <si>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</si>
  <si>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</si>
  <si>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</si>
  <si>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</si>
  <si>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</si>
  <si>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</si>
  <si>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</si>
  <si>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</si>
  <si>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</si>
  <si>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</si>
  <si>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</si>
  <si>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</si>
  <si>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</si>
  <si>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</si>
  <si>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</si>
  <si>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</si>
  <si>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</si>
  <si>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</si>
  <si>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</si>
  <si>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</si>
  <si>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</si>
  <si>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</si>
  <si>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</si>
  <si>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</si>
  <si>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</si>
  <si>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</si>
  <si>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</si>
  <si>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</si>
  <si>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</si>
  <si>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</si>
  <si>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</si>
  <si>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</si>
  <si>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</si>
  <si>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</si>
  <si>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</si>
  <si>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</si>
  <si>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</si>
  <si>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</si>
  <si>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</si>
  <si>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</si>
  <si>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</si>
  <si>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</si>
  <si>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</si>
  <si>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</si>
  <si>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</si>
  <si>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</si>
  <si>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</si>
  <si>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</si>
  <si>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</si>
  <si>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</si>
  <si>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</si>
  <si>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</si>
  <si>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</si>
  <si>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</si>
  <si>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</si>
  <si>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</si>
  <si>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</si>
  <si>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</si>
  <si>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</si>
  <si>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</si>
  <si>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</si>
  <si>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</si>
  <si>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</si>
  <si>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</si>
  <si>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</si>
  <si>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</si>
  <si>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</si>
  <si>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</si>
  <si>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</si>
  <si>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</si>
  <si>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</si>
  <si>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</si>
  <si>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</si>
  <si>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</si>
  <si>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</si>
  <si>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</si>
  <si>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</si>
  <si>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</si>
  <si>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</si>
  <si>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</si>
  <si>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</si>
  <si>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</si>
  <si>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</si>
  <si>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</si>
  <si>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</si>
  <si>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</si>
  <si>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</si>
  <si>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</si>
  <si>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</si>
  <si>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</si>
  <si>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</si>
  <si>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</si>
  <si>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</si>
  <si>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</si>
  <si>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</si>
  <si>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</si>
  <si>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</si>
  <si>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</si>
  <si>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</si>
  <si>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</si>
  <si>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</si>
  <si>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</si>
  <si>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</si>
  <si>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</si>
  <si>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</si>
  <si>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</si>
  <si>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</si>
  <si>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</si>
  <si>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</si>
  <si>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</si>
  <si>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</si>
  <si>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</si>
  <si>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</si>
  <si>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</si>
  <si>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</si>
  <si>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</si>
  <si>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</si>
  <si>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</si>
  <si>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</si>
  <si>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</si>
  <si>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</si>
  <si>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</si>
  <si>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</si>
  <si>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</si>
  <si>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</si>
  <si>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</si>
  <si>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</si>
  <si>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</si>
  <si>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</si>
  <si>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</si>
  <si>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</si>
  <si>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</si>
  <si>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</si>
  <si>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</si>
  <si>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</si>
  <si>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</si>
  <si>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</si>
  <si>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</si>
  <si>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</si>
  <si>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</si>
  <si>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</si>
  <si>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</si>
  <si>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</si>
  <si>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</si>
  <si>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</si>
  <si>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</si>
  <si>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</si>
  <si>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</si>
  <si>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</si>
  <si>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</si>
  <si>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</si>
  <si>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</si>
  <si>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</si>
  <si>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</si>
  <si>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</si>
  <si>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</si>
  <si>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</si>
  <si>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</si>
  <si>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</si>
  <si>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</si>
  <si>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</si>
  <si>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</si>
  <si>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</si>
  <si>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</si>
  <si>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</si>
  <si>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</si>
  <si>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</si>
  <si>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</si>
  <si>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</si>
  <si>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</si>
  <si>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</si>
  <si>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</si>
  <si>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</si>
  <si>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</si>
  <si>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</si>
  <si>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</si>
  <si>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</si>
  <si>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</si>
  <si>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</si>
  <si>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</si>
  <si>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</si>
  <si>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</si>
  <si>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</si>
  <si>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</si>
  <si>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</si>
  <si>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</si>
  <si>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</si>
  <si>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</si>
  <si>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</si>
  <si>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</si>
  <si>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</si>
  <si>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</si>
  <si>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</si>
  <si>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</si>
  <si>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</si>
  <si>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</si>
  <si>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</si>
  <si>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</si>
  <si>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</si>
  <si>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</si>
  <si>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</si>
  <si>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</si>
  <si>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</si>
  <si>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</si>
  <si>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</si>
  <si>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</si>
  <si>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</si>
  <si>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</si>
  <si>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</si>
  <si>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</si>
  <si>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</si>
  <si>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</si>
  <si>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</si>
  <si>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</si>
  <si>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</si>
  <si>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</si>
  <si>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</si>
  <si>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</si>
  <si>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</si>
  <si>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</si>
  <si>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</si>
  <si>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</si>
  <si>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</si>
  <si>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</si>
  <si>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</si>
  <si>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</si>
  <si>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</si>
  <si>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</si>
  <si>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</si>
  <si>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</si>
  <si>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</si>
  <si>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</si>
  <si>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</si>
  <si>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</si>
  <si>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</si>
  <si>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</si>
  <si>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</si>
  <si>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</si>
  <si>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</si>
  <si>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</si>
  <si>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</si>
  <si>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</si>
  <si>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</si>
  <si>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</si>
  <si>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</si>
  <si>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</si>
  <si>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</si>
  <si>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</si>
  <si>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</si>
  <si>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</si>
  <si>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</si>
  <si>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</si>
  <si>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</si>
  <si>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</si>
  <si>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</si>
  <si>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</si>
  <si>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</si>
  <si>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</si>
  <si>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</si>
  <si>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</si>
  <si>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</si>
  <si>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</si>
  <si>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</si>
  <si>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</si>
  <si>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</si>
  <si>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</si>
  <si>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</si>
  <si>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</si>
  <si>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</si>
  <si>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</si>
  <si>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</si>
  <si>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</si>
  <si>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</si>
  <si>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</si>
  <si>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</si>
  <si>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</si>
  <si>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</si>
  <si>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</si>
  <si>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</si>
  <si>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</si>
  <si>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</si>
  <si>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</si>
  <si>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</si>
  <si>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</si>
  <si>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</si>
  <si>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</si>
  <si>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</si>
  <si>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</si>
  <si>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</si>
  <si>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</si>
  <si>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</si>
  <si>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</si>
  <si>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</si>
  <si>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</si>
  <si>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</si>
  <si>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</si>
  <si>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</si>
  <si>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</si>
  <si>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</si>
  <si>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</si>
  <si>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</si>
  <si>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</si>
  <si>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</si>
  <si>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</si>
  <si>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</si>
  <si>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</si>
  <si>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</si>
  <si>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</si>
  <si>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</si>
  <si>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</si>
  <si>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</si>
  <si>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</si>
  <si>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</si>
  <si>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</si>
  <si>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</si>
  <si>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</si>
  <si>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</si>
  <si>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</si>
  <si>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</si>
  <si>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</si>
  <si>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</si>
  <si>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</si>
  <si>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</si>
  <si>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</si>
  <si>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</si>
  <si>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</si>
  <si>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</si>
  <si>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</si>
  <si>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</si>
  <si>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</si>
  <si>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</si>
  <si>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</si>
  <si>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</si>
  <si>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</si>
  <si>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</si>
  <si>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</si>
  <si>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</si>
  <si>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</si>
  <si>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</si>
  <si>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</si>
  <si>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</si>
  <si>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</si>
  <si>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</si>
  <si>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</si>
  <si>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</si>
  <si>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</si>
  <si>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</si>
  <si>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</si>
  <si>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</si>
  <si>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</si>
  <si>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</si>
  <si>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</si>
  <si>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</si>
  <si>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</si>
  <si>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</si>
  <si>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</si>
  <si>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</si>
  <si>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</si>
  <si>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</si>
  <si>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</si>
  <si>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</si>
  <si>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</si>
  <si>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</si>
  <si>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</si>
  <si>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</si>
  <si>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</si>
  <si>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</si>
  <si>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</si>
  <si>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</si>
  <si>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</si>
  <si>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</si>
  <si>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</si>
  <si>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</si>
  <si>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</si>
  <si>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</si>
  <si>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</si>
  <si>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</si>
  <si>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</si>
  <si>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</si>
  <si>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</si>
  <si>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</si>
  <si>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</si>
  <si>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</si>
  <si>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</si>
  <si>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</si>
  <si>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</si>
  <si>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</si>
  <si>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</si>
  <si>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</si>
  <si>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</si>
  <si>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</si>
  <si>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</si>
  <si>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</si>
  <si>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</si>
  <si>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</si>
  <si>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</si>
  <si>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</si>
  <si>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</si>
  <si>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</si>
  <si>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</si>
  <si>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</si>
  <si>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</si>
  <si>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</si>
  <si>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</si>
  <si>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</si>
  <si>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</si>
  <si>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</si>
  <si>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</si>
  <si>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</si>
  <si>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</si>
  <si>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</si>
  <si>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</si>
  <si>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</si>
  <si>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</si>
  <si>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</si>
  <si>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</si>
  <si>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</si>
  <si>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</si>
  <si>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</si>
  <si>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</si>
  <si>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</si>
  <si>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</si>
  <si>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</si>
  <si>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</si>
  <si>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</si>
  <si>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</si>
  <si>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</si>
  <si>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</si>
  <si>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</si>
  <si>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</si>
  <si>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</si>
  <si>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</si>
  <si>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</si>
  <si>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</si>
  <si>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</si>
  <si>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</si>
  <si>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</si>
  <si>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</si>
  <si>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</si>
  <si>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</si>
  <si>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</si>
  <si>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</si>
  <si>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</si>
  <si>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</si>
  <si>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</si>
  <si>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</si>
  <si>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</si>
  <si>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</si>
  <si>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</si>
  <si>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</si>
  <si>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</si>
  <si>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</si>
  <si>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</si>
  <si>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</si>
  <si>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</si>
  <si>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</si>
  <si>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</si>
  <si>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</si>
  <si>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</si>
  <si>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</si>
  <si>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</si>
  <si>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</si>
  <si>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</si>
  <si>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</si>
  <si>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</si>
  <si>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</si>
  <si>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</si>
  <si>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</si>
  <si>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</si>
  <si>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</si>
  <si>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</si>
  <si>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</si>
  <si>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</si>
  <si>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</si>
  <si>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</si>
  <si>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</si>
  <si>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</si>
  <si>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</si>
  <si>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</si>
  <si>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</si>
  <si>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</si>
  <si>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</si>
  <si>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</si>
  <si>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</si>
  <si>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</si>
  <si>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</si>
  <si>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</si>
  <si>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</si>
  <si>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</si>
  <si>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</si>
  <si>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</si>
  <si>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</si>
  <si>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</si>
  <si>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</si>
  <si>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</si>
  <si>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</si>
  <si>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</si>
  <si>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</si>
  <si>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</si>
  <si>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</si>
  <si>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</si>
  <si>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</si>
  <si>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</si>
  <si>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</si>
  <si>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</si>
  <si>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</si>
  <si>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</si>
  <si>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</si>
  <si>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</si>
  <si>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</si>
  <si>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</si>
  <si>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</si>
  <si>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</si>
  <si>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</si>
  <si>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</si>
  <si>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</si>
  <si>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</si>
  <si>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</si>
  <si>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</si>
  <si>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</si>
  <si>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</si>
  <si>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</si>
  <si>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</si>
  <si>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</si>
  <si>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</si>
  <si>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</si>
  <si>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</si>
  <si>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</si>
  <si>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</si>
  <si>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</si>
  <si>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</si>
  <si>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</si>
  <si>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</si>
  <si>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</si>
  <si>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</si>
  <si>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</si>
  <si>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</si>
  <si>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</si>
  <si>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</si>
  <si>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</si>
  <si>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</si>
  <si>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</si>
  <si>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</si>
  <si>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</si>
  <si>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</si>
  <si>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</si>
  <si>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</si>
  <si>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</si>
  <si>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</si>
  <si>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</si>
  <si>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</si>
  <si>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</si>
  <si>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</si>
  <si>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</si>
  <si>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</si>
  <si>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</si>
  <si>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</si>
  <si>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</si>
  <si>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</si>
  <si>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</si>
  <si>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</si>
  <si>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</si>
  <si>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</si>
  <si>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</si>
  <si>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</si>
  <si>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</si>
  <si>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</si>
  <si>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</si>
  <si>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</si>
  <si>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</si>
  <si>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</si>
  <si>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</si>
  <si>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</si>
  <si>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</si>
  <si>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</si>
  <si>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</si>
  <si>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</si>
  <si>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</si>
  <si>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</si>
  <si>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</si>
  <si>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</si>
  <si>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</si>
  <si>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</si>
  <si>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</si>
  <si>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</si>
  <si>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</si>
  <si>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</si>
  <si>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</si>
  <si>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</si>
  <si>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</si>
  <si>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</si>
  <si>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</si>
  <si>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</si>
  <si>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</si>
  <si>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</si>
  <si>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</si>
  <si>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</si>
  <si>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</si>
  <si>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</si>
  <si>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</si>
  <si>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</si>
  <si>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</si>
  <si>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</si>
  <si>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</si>
  <si>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</si>
  <si>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</si>
  <si>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</si>
  <si>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</si>
  <si>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</si>
  <si>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</si>
  <si>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</si>
  <si>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</si>
  <si>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</si>
  <si>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</si>
  <si>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</si>
  <si>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</si>
  <si>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</si>
  <si>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</si>
  <si>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</si>
  <si>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</si>
  <si>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</si>
  <si>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</si>
  <si>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</si>
  <si>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</si>
  <si>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</si>
  <si>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</si>
  <si>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</si>
  <si>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</si>
  <si>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</si>
  <si>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</si>
  <si>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</si>
  <si>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</si>
  <si>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</si>
  <si>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</si>
  <si>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</si>
  <si>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</si>
  <si>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</si>
  <si>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</si>
  <si>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</si>
  <si>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</si>
  <si>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</si>
  <si>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</si>
  <si>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</si>
  <si>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</si>
  <si>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</si>
  <si>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</si>
  <si>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</si>
  <si>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</si>
  <si>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</si>
  <si>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</si>
  <si>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</si>
  <si>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</si>
  <si>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</si>
  <si>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</si>
  <si>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</si>
  <si>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</si>
  <si>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</si>
  <si>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</si>
  <si>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</si>
  <si>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</si>
  <si>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</si>
  <si>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</si>
  <si>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</si>
  <si>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</si>
  <si>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</si>
  <si>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</si>
  <si>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</si>
  <si>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</si>
  <si>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</si>
  <si>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</si>
  <si>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</si>
  <si>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</si>
  <si>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</si>
  <si>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</si>
  <si>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</si>
  <si>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</si>
  <si>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</si>
  <si>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</si>
  <si>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</si>
  <si>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</si>
  <si>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</si>
  <si>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</si>
  <si>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</si>
  <si>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</si>
  <si>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</si>
  <si>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</si>
  <si>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</si>
  <si>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</si>
  <si>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</si>
  <si>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</si>
  <si>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</si>
  <si>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</si>
  <si>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</si>
  <si>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</si>
  <si>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</si>
  <si>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</si>
  <si>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</si>
  <si>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</si>
  <si>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</si>
  <si>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</si>
  <si>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</si>
  <si>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</si>
  <si>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</si>
  <si>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</si>
  <si>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</si>
  <si>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</si>
  <si>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</si>
  <si>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</si>
  <si>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</si>
  <si>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</si>
  <si>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</si>
  <si>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</si>
  <si>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</si>
  <si>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</si>
  <si>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</si>
  <si>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</si>
  <si>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</si>
  <si>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</si>
  <si>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</si>
  <si>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</si>
  <si>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</si>
  <si>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</si>
  <si>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</si>
  <si>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</si>
  <si>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</si>
  <si>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</si>
  <si>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</si>
  <si>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</si>
  <si>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</si>
  <si>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</si>
  <si>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</si>
  <si>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</si>
  <si>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</si>
  <si>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</si>
  <si>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</si>
  <si>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</si>
  <si>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</si>
  <si>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</si>
  <si>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</si>
  <si>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</si>
  <si>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</si>
  <si>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</si>
  <si>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</si>
  <si>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</si>
  <si>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</si>
  <si>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</si>
  <si>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</si>
  <si>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</si>
  <si>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</si>
  <si>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</si>
  <si>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</si>
  <si>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</si>
  <si>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</si>
  <si>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</si>
  <si>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</si>
  <si>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</si>
  <si>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</si>
  <si>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</si>
  <si>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</si>
  <si>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</si>
  <si>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</si>
  <si>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</si>
  <si>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</si>
  <si>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</si>
  <si>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</si>
  <si>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</si>
  <si>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</si>
  <si>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</si>
  <si>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</si>
  <si>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</si>
  <si>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</si>
  <si>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</si>
  <si>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</si>
  <si>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</si>
  <si>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</si>
  <si>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</si>
  <si>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</si>
  <si>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</si>
  <si>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</si>
  <si>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</si>
  <si>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</si>
  <si>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</si>
  <si>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</si>
  <si>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</si>
  <si>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</si>
  <si>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</si>
  <si>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</si>
  <si>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</si>
  <si>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</si>
  <si>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</si>
  <si>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</si>
  <si>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</si>
  <si>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</si>
  <si>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</si>
  <si>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</si>
  <si>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</si>
  <si>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</si>
  <si>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</si>
  <si>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</si>
  <si>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</si>
  <si>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</si>
  <si>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</si>
  <si>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</si>
  <si>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</si>
  <si>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</si>
  <si>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</si>
  <si>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</si>
  <si>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</si>
  <si>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</si>
  <si>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</si>
  <si>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</si>
  <si>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</si>
  <si>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</si>
  <si>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</si>
  <si>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</si>
  <si>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</si>
  <si>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</si>
  <si>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</si>
  <si>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</si>
  <si>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</si>
  <si>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</si>
  <si>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</si>
  <si>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</si>
  <si>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</si>
  <si>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</si>
  <si>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</si>
  <si>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</si>
  <si>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</si>
  <si>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</si>
  <si>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</si>
  <si>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</si>
  <si>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</si>
  <si>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</si>
  <si>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</si>
  <si>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</si>
  <si>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</si>
  <si>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</si>
  <si>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</si>
  <si>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</si>
  <si>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</si>
  <si>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</si>
  <si>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</si>
  <si>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</si>
  <si>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</si>
  <si>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</si>
  <si>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</si>
  <si>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</si>
  <si>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</si>
  <si>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</si>
  <si>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</si>
  <si>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</si>
  <si>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</si>
  <si>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</si>
  <si>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</si>
  <si>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</si>
  <si>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</si>
  <si>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</si>
  <si>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</si>
  <si>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</si>
  <si>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</si>
  <si>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</si>
  <si>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</si>
  <si>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</si>
  <si>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</si>
  <si>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</si>
  <si>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</si>
  <si>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</si>
  <si>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</si>
  <si>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</si>
  <si>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</si>
  <si>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</si>
  <si>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</si>
  <si>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</si>
  <si>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</si>
  <si>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</si>
  <si>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</si>
  <si>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</si>
  <si>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</si>
  <si>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</si>
  <si>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</si>
  <si>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</si>
  <si>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</si>
  <si>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</si>
  <si>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</si>
  <si>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</si>
  <si>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</si>
  <si>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</si>
  <si>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</si>
  <si>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</si>
  <si>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</si>
  <si>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</si>
  <si>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</si>
  <si>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</si>
  <si>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</si>
  <si>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</si>
  <si>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</si>
  <si>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</si>
  <si>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</si>
  <si>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</si>
  <si>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</si>
  <si>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</si>
  <si>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</si>
  <si>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</si>
  <si>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</si>
  <si>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</si>
  <si>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</si>
  <si>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</si>
  <si>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</si>
  <si>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</si>
  <si>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</si>
  <si>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</si>
  <si>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</si>
  <si>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</si>
  <si>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</si>
  <si>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</si>
  <si>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</si>
  <si>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</si>
  <si>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</si>
  <si>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</si>
  <si>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</si>
  <si>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</si>
  <si>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</si>
  <si>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</si>
  <si>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</si>
  <si>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</si>
  <si>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</si>
  <si>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</si>
  <si>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</si>
  <si>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</si>
  <si>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</si>
  <si>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</si>
  <si>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</si>
  <si>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</si>
  <si>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</si>
  <si>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</si>
  <si>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</si>
  <si>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</si>
  <si>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</si>
  <si>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</si>
  <si>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</si>
  <si>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</si>
  <si>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</si>
  <si>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</si>
  <si>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</si>
  <si>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</si>
  <si>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</si>
  <si>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</si>
  <si>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</si>
  <si>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</si>
  <si>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</si>
  <si>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</si>
  <si>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</si>
  <si>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</si>
  <si>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</si>
  <si>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</si>
  <si>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</si>
  <si>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</si>
  <si>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</si>
  <si>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</si>
  <si>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</si>
  <si>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</si>
  <si>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</si>
  <si>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</si>
  <si>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</si>
  <si>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</si>
  <si>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</si>
  <si>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</si>
  <si>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</si>
  <si>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</si>
  <si>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</si>
  <si>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</si>
  <si>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</si>
  <si>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</si>
  <si>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</si>
  <si>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</si>
  <si>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</si>
  <si>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</si>
  <si>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</si>
  <si>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</si>
  <si>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</si>
  <si>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</si>
  <si>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</si>
  <si>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</si>
  <si>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</si>
  <si>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</si>
  <si>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</si>
  <si>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</si>
  <si>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</si>
  <si>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</si>
  <si>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</si>
  <si>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</si>
  <si>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</si>
  <si>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</si>
  <si>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</si>
  <si>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</si>
  <si>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</si>
  <si>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</si>
  <si>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</si>
  <si>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</si>
  <si>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</si>
  <si>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</si>
  <si>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</si>
  <si>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</si>
  <si>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</si>
  <si>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</si>
  <si>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</si>
  <si>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</si>
  <si>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</si>
  <si>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</si>
  <si>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</si>
  <si>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</si>
  <si>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</si>
  <si>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</si>
  <si>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</si>
  <si>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</si>
  <si>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</si>
  <si>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</si>
  <si>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</si>
  <si>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</si>
  <si>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</si>
  <si>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</si>
  <si>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</si>
  <si>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</si>
  <si>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</si>
  <si>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</si>
  <si>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</si>
  <si>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</si>
  <si>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</si>
  <si>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</si>
  <si>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</si>
  <si>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</si>
  <si>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</si>
  <si>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</si>
  <si>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</si>
  <si>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</si>
  <si>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</si>
  <si>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</si>
  <si>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</si>
  <si>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</si>
  <si>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</si>
  <si>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</si>
  <si>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</si>
  <si>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</si>
  <si>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</si>
  <si>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</si>
  <si>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</si>
  <si>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</si>
  <si>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</si>
  <si>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</si>
  <si>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</si>
  <si>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</si>
  <si>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</si>
  <si>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</si>
  <si>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</si>
  <si>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</si>
  <si>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</si>
  <si>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</si>
  <si>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</si>
  <si>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</si>
  <si>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</si>
  <si>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</si>
  <si>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</si>
  <si>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</si>
  <si>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</si>
  <si>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</si>
  <si>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</si>
  <si>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</si>
  <si>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</si>
  <si>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</si>
  <si>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</si>
  <si>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</si>
  <si>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</si>
  <si>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</si>
  <si>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</si>
  <si>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</si>
  <si>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</si>
  <si>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</si>
  <si>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</si>
  <si>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</si>
  <si>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</si>
  <si>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</si>
  <si>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</si>
  <si>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</si>
  <si>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</si>
  <si>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</si>
  <si>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</si>
  <si>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</si>
  <si>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</si>
  <si>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</si>
  <si>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</si>
  <si>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</si>
  <si>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</si>
  <si>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</si>
  <si>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</si>
  <si>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</si>
  <si>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</si>
  <si>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</si>
  <si>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</si>
  <si>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</si>
  <si>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</si>
  <si>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</si>
  <si>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</si>
  <si>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</si>
  <si>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</si>
  <si>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</si>
  <si>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</si>
  <si>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</si>
  <si>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</si>
  <si>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</si>
  <si>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</si>
  <si>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</si>
  <si>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</si>
  <si>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</si>
  <si>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</si>
  <si>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</si>
  <si>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</si>
  <si>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</si>
  <si>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</si>
  <si>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</si>
  <si>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</si>
  <si>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</si>
  <si>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</si>
  <si>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</si>
  <si>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</si>
  <si>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</si>
  <si>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</si>
  <si>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</si>
  <si>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</si>
  <si>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</si>
  <si>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</si>
  <si>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</si>
  <si>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</si>
  <si>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</si>
  <si>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</si>
  <si>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</si>
  <si>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</si>
  <si>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</si>
  <si>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</si>
  <si>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</si>
  <si>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</si>
  <si>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</si>
  <si>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</si>
  <si>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</si>
  <si>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</si>
  <si>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</si>
  <si>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</si>
  <si>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</si>
  <si>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</si>
  <si>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</si>
  <si>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</si>
  <si>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</si>
  <si>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</si>
  <si>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</si>
  <si>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</si>
  <si>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</si>
  <si>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</si>
  <si>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</si>
  <si>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</si>
  <si>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</si>
  <si>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</si>
  <si>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</si>
  <si>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</si>
  <si>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</si>
  <si>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</si>
  <si>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</si>
  <si>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</si>
  <si>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</si>
  <si>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</si>
  <si>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</si>
  <si>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</si>
  <si>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</si>
  <si>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</si>
  <si>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</si>
  <si>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</si>
  <si>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</si>
  <si>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</si>
  <si>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</si>
  <si>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</si>
  <si>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</si>
  <si>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</si>
  <si>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</si>
  <si>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</si>
  <si>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</si>
  <si>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</si>
  <si>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</si>
  <si>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</si>
  <si>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</si>
  <si>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</si>
  <si>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</si>
  <si>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</si>
  <si>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</si>
  <si>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</si>
  <si>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</si>
  <si>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</si>
  <si>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</si>
  <si>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</si>
  <si>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</si>
  <si>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</si>
  <si>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</si>
  <si>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</si>
  <si>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</si>
  <si>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</si>
  <si>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</si>
  <si>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</si>
  <si>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</si>
  <si>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</si>
  <si>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</si>
  <si>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</si>
  <si>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</si>
  <si>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</si>
  <si>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</si>
  <si>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</si>
  <si>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</si>
  <si>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</si>
  <si>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</si>
  <si>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</si>
  <si>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</si>
  <si>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</si>
  <si>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</si>
  <si>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</si>
  <si>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</si>
  <si>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</si>
  <si>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</si>
  <si>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</si>
  <si>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</si>
  <si>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</si>
  <si>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</si>
  <si>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</si>
  <si>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</si>
  <si>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</si>
  <si>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</si>
  <si>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</si>
  <si>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</si>
  <si>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</si>
  <si>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</si>
  <si>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</si>
  <si>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</si>
  <si>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</si>
  <si>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</si>
  <si>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</si>
  <si>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</si>
  <si>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</si>
  <si>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</si>
  <si>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</si>
  <si>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</si>
  <si>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</si>
  <si>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</si>
  <si>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</si>
  <si>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</si>
  <si>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</si>
  <si>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</si>
  <si>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</si>
  <si>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</si>
  <si>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</si>
  <si>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</si>
  <si>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</si>
  <si>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</si>
  <si>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</si>
  <si>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</si>
  <si>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</si>
  <si>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</si>
  <si>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</si>
  <si>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</si>
  <si>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</si>
  <si>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</si>
  <si>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</si>
  <si>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</si>
  <si>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</si>
  <si>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</si>
  <si>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</si>
  <si>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</si>
  <si>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</si>
  <si>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</si>
  <si>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</si>
  <si>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</si>
  <si>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</si>
  <si>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</si>
  <si>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</si>
  <si>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</si>
  <si>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</si>
  <si>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</si>
  <si>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</si>
  <si>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</si>
  <si>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</si>
  <si>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</si>
  <si>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</si>
  <si>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</si>
  <si>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</si>
  <si>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</si>
  <si>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</si>
  <si>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</si>
  <si>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</si>
  <si>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</si>
  <si>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</si>
  <si>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</si>
  <si>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</si>
  <si>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</si>
  <si>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</si>
  <si>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</si>
  <si>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</si>
  <si>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</si>
  <si>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</si>
  <si>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</si>
  <si>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</si>
  <si>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</si>
  <si>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</si>
  <si>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</si>
  <si>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</si>
  <si>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</si>
  <si>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</si>
  <si>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</si>
  <si>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</si>
  <si>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</si>
  <si>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</si>
  <si>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</si>
  <si>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</si>
  <si>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</si>
  <si>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</si>
  <si>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</si>
  <si>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</si>
  <si>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</si>
  <si>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</si>
  <si>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</si>
  <si>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</si>
  <si>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</si>
  <si>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</si>
  <si>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</si>
  <si>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</si>
  <si>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</si>
  <si>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</si>
  <si>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</si>
  <si>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</si>
  <si>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</si>
  <si>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</si>
  <si>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</si>
  <si>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</si>
  <si>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</si>
  <si>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</si>
  <si>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</si>
  <si>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</si>
  <si>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</si>
  <si>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</si>
  <si>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</si>
  <si>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</si>
  <si>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</si>
  <si>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</si>
  <si>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</si>
  <si>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</si>
  <si>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</si>
  <si>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</si>
  <si>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</si>
  <si>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</si>
  <si>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</si>
  <si>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</si>
  <si>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</si>
  <si>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</si>
  <si>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</si>
  <si>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</si>
  <si>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</si>
  <si>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</si>
  <si>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</si>
  <si>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</si>
  <si>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</si>
  <si>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</si>
  <si>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</si>
  <si>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</si>
  <si>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</si>
  <si>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</si>
  <si>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</si>
  <si>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</si>
  <si>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</si>
  <si>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</si>
  <si>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</si>
  <si>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</si>
  <si>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</si>
  <si>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</si>
  <si>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</si>
  <si>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</si>
  <si>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</si>
  <si>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</si>
  <si>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</si>
  <si>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</si>
  <si>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</si>
  <si>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</si>
  <si>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</si>
  <si>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</si>
  <si>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</si>
  <si>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</si>
  <si>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</si>
  <si>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</si>
  <si>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</si>
  <si>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</si>
  <si>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</si>
  <si>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</si>
  <si>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</si>
  <si>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</si>
  <si>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</si>
  <si>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</si>
  <si>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</si>
  <si>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</si>
  <si>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</si>
  <si>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</si>
  <si>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</si>
  <si>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</si>
  <si>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</si>
  <si>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</si>
  <si>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</si>
  <si>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</si>
  <si>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</si>
  <si>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</si>
  <si>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</si>
  <si>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</si>
  <si>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</si>
  <si>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</si>
  <si>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</si>
  <si>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</si>
  <si>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</si>
  <si>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</si>
  <si>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</si>
  <si>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</si>
  <si>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</si>
  <si>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</si>
  <si>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</si>
  <si>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</si>
  <si>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</si>
  <si>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</si>
  <si>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</si>
  <si>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</si>
  <si>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</si>
  <si>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</si>
  <si>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</si>
  <si>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</si>
  <si>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</si>
  <si>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</si>
  <si>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</si>
  <si>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</si>
  <si>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</si>
  <si>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</si>
  <si>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</si>
  <si>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</si>
  <si>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</si>
  <si>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</si>
  <si>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</si>
  <si>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</si>
  <si>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</si>
  <si>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</si>
  <si>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</si>
  <si>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</si>
  <si>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</si>
  <si>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</si>
  <si>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</si>
  <si>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</si>
  <si>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</si>
  <si>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</si>
  <si>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</si>
  <si>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</si>
  <si>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</si>
  <si>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</si>
  <si>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</si>
  <si>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</si>
  <si>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</si>
  <si>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</si>
  <si>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</si>
  <si>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</si>
  <si>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</si>
  <si>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</si>
  <si>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</si>
  <si>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</si>
  <si>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</si>
  <si>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</si>
  <si>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</si>
  <si>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</si>
  <si>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</si>
  <si>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</si>
  <si>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</si>
  <si>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</si>
  <si>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</si>
  <si>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</si>
  <si>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</si>
  <si>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</si>
  <si>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</si>
  <si>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</si>
  <si>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</si>
  <si>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</si>
  <si>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</si>
  <si>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</si>
  <si>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</si>
  <si>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</si>
  <si>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</si>
  <si>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</si>
  <si>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</si>
  <si>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</si>
  <si>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</si>
  <si>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</si>
  <si>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</si>
  <si>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</si>
  <si>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</si>
  <si>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</si>
  <si>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</si>
  <si>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</si>
  <si>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</si>
  <si>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</si>
  <si>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</si>
  <si>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</si>
  <si>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</si>
  <si>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</si>
  <si>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</si>
  <si>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</si>
  <si>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</si>
  <si>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</si>
  <si>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</si>
  <si>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</si>
  <si>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</si>
  <si>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</si>
  <si>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</si>
  <si>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</si>
  <si>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</si>
  <si>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</si>
  <si>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</si>
  <si>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</si>
  <si>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</si>
  <si>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</si>
  <si>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</si>
  <si>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</si>
  <si>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</si>
  <si>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</si>
  <si>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</si>
  <si>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</si>
  <si>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</si>
  <si>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</si>
  <si>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</si>
  <si>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</si>
  <si>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</si>
  <si>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</si>
  <si>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</si>
  <si>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</si>
  <si>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</si>
  <si>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</si>
  <si>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</si>
  <si>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</si>
  <si>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</si>
  <si>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</si>
  <si>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</si>
  <si>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</si>
  <si>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</si>
  <si>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</si>
  <si>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</si>
  <si>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</si>
  <si>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</si>
  <si>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</si>
  <si>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</si>
  <si>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</si>
  <si>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</si>
  <si>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</si>
  <si>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</si>
  <si>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</si>
  <si>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</si>
  <si>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</si>
  <si>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</si>
  <si>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</si>
  <si>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</si>
  <si>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</si>
  <si>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</si>
  <si>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</si>
  <si>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</si>
  <si>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</si>
  <si>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</si>
  <si>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</si>
  <si>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</si>
  <si>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</si>
  <si>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</si>
  <si>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</si>
  <si>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</si>
  <si>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</si>
  <si>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</si>
  <si>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</si>
  <si>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</si>
  <si>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</si>
  <si>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</si>
  <si>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</si>
  <si>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</si>
  <si>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</si>
  <si>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</si>
  <si>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</si>
  <si>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</si>
  <si>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</si>
  <si>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</si>
  <si>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</si>
  <si>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</si>
  <si>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</si>
  <si>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</si>
  <si>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</si>
  <si>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</si>
  <si>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</si>
  <si>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</si>
  <si>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</si>
  <si>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</si>
  <si>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</si>
  <si>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</si>
  <si>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</si>
  <si>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</si>
  <si>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</si>
  <si>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</si>
  <si>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</si>
  <si>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</si>
  <si>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</si>
  <si>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</si>
  <si>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</si>
  <si>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</si>
  <si>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</si>
  <si>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</si>
  <si>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</si>
  <si>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</si>
  <si>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</si>
  <si>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</si>
  <si>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</si>
  <si>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</si>
  <si>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</si>
  <si>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</si>
  <si>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</si>
  <si>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</si>
  <si>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</si>
  <si>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</si>
  <si>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</si>
  <si>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</si>
  <si>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</si>
  <si>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</si>
  <si>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</si>
  <si>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</si>
  <si>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</si>
  <si>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</si>
  <si>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</si>
  <si>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</si>
  <si>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</si>
  <si>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</si>
  <si>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</si>
  <si>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</si>
  <si>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</si>
  <si>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</si>
  <si>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</si>
  <si>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</si>
  <si>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</si>
  <si>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</si>
  <si>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</si>
  <si>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</si>
  <si>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</si>
  <si>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</si>
  <si>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</si>
  <si>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</si>
  <si>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</si>
  <si>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</si>
  <si>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</si>
  <si>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</si>
  <si>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</si>
  <si>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</si>
  <si>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</si>
  <si>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</si>
  <si>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</si>
  <si>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</si>
  <si>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</si>
  <si>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</si>
  <si>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</si>
  <si>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</si>
  <si>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</si>
  <si>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</si>
  <si>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</si>
  <si>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</si>
  <si>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</si>
  <si>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</si>
  <si>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</si>
  <si>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</si>
  <si>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</si>
  <si>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</si>
  <si>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</si>
  <si>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</si>
  <si>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</si>
  <si>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</si>
  <si>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</si>
  <si>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</si>
  <si>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</si>
  <si>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</si>
  <si>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</si>
  <si>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</si>
  <si>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</si>
  <si>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</si>
  <si>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</si>
  <si>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</si>
  <si>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</si>
  <si>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</si>
  <si>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</si>
  <si>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</si>
  <si>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</si>
  <si>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</si>
  <si>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</si>
  <si>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</si>
  <si>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</si>
  <si>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</si>
  <si>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</si>
  <si>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</si>
  <si>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</si>
  <si>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</si>
  <si>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</si>
  <si>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</si>
  <si>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</si>
  <si>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</si>
  <si>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</si>
  <si>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</si>
  <si>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</si>
  <si>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</si>
  <si>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</si>
  <si>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</si>
  <si>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</si>
  <si>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</si>
  <si>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</si>
  <si>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</si>
  <si>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</si>
  <si>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</si>
  <si>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</si>
  <si>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</si>
  <si>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</si>
  <si>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</si>
  <si>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</si>
  <si>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</si>
  <si>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</si>
  <si>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</si>
  <si>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</si>
  <si>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</si>
  <si>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</si>
  <si>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</si>
  <si>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</si>
  <si>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</si>
  <si>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</si>
  <si>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</si>
  <si>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</si>
  <si>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</si>
  <si>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</si>
  <si>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</si>
  <si>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</si>
  <si>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</si>
  <si>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</si>
  <si>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</si>
  <si>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</si>
  <si>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</si>
  <si>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</si>
  <si>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</si>
  <si>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</si>
  <si>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</si>
  <si>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</si>
  <si>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</si>
  <si>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</si>
  <si>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</si>
  <si>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</si>
  <si>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</si>
  <si>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</si>
  <si>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</si>
  <si>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</si>
  <si>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</si>
  <si>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</si>
  <si>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</si>
  <si>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</si>
  <si>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</si>
  <si>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</si>
  <si>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</si>
  <si>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</si>
  <si>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</si>
  <si>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</si>
  <si>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</si>
  <si>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</si>
  <si>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</si>
  <si>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</si>
  <si>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</si>
  <si>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</si>
  <si>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</si>
  <si>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</si>
  <si>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</si>
  <si>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</si>
  <si>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</si>
  <si>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</si>
  <si>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</si>
  <si>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</si>
  <si>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</si>
  <si>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</si>
  <si>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</si>
  <si>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</si>
  <si>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</si>
  <si>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</si>
  <si>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</si>
  <si>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</si>
  <si>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</si>
  <si>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</si>
  <si>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</si>
  <si>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</si>
  <si>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</si>
  <si>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</si>
  <si>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</si>
  <si>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</si>
  <si>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</si>
  <si>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</si>
  <si>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</si>
  <si>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</si>
  <si>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</si>
  <si>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</si>
  <si>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</si>
  <si>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</si>
  <si>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</si>
  <si>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</si>
  <si>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</si>
  <si>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</si>
  <si>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</si>
  <si>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</si>
  <si>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</si>
  <si>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</si>
  <si>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</si>
  <si>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</si>
  <si>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</si>
  <si>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</si>
  <si>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</si>
  <si>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</si>
  <si>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</si>
  <si>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</si>
  <si>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</si>
  <si>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</si>
  <si>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</si>
  <si>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</si>
  <si>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</si>
  <si>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</si>
  <si>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</si>
  <si>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</si>
  <si>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</si>
  <si>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</si>
  <si>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</si>
  <si>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</si>
  <si>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</si>
  <si>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</si>
  <si>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</si>
  <si>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</si>
  <si>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</si>
  <si>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</si>
  <si>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</si>
  <si>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</si>
  <si>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</si>
  <si>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</si>
  <si>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</si>
  <si>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</si>
  <si>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</si>
  <si>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</si>
  <si>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</si>
  <si>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</si>
  <si>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</si>
  <si>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</si>
  <si>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</si>
  <si>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</si>
  <si>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</si>
  <si>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</si>
  <si>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</si>
  <si>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</si>
  <si>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</si>
  <si>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</si>
  <si>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</si>
  <si>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</si>
  <si>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</si>
  <si>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</si>
  <si>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</si>
  <si>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</si>
  <si>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</si>
  <si>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</si>
  <si>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</si>
  <si>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</si>
  <si>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</si>
  <si>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</si>
  <si>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</si>
  <si>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</si>
  <si>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</si>
  <si>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</si>
  <si>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</si>
  <si>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</si>
  <si>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</si>
  <si>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</si>
  <si>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</si>
  <si>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</si>
  <si>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</si>
  <si>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</si>
  <si>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</si>
  <si>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</si>
  <si>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</si>
  <si>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</si>
  <si>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</si>
  <si>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</si>
  <si>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</si>
  <si>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</si>
  <si>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</si>
  <si>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</si>
  <si>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</si>
  <si>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</si>
  <si>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</si>
  <si>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</si>
  <si>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</si>
  <si>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</si>
  <si>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</si>
  <si>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</si>
  <si>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</si>
  <si>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</si>
  <si>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</si>
  <si>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</si>
  <si>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</si>
  <si>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</si>
  <si>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</si>
  <si>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</si>
  <si>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</si>
  <si>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</si>
  <si>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</si>
  <si>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</si>
  <si>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</si>
  <si>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</si>
  <si>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</si>
  <si>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</si>
  <si>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</si>
  <si>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</si>
  <si>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</si>
  <si>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</si>
  <si>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</si>
  <si>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</si>
  <si>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</si>
  <si>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</si>
  <si>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</si>
  <si>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</si>
  <si>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</si>
  <si>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</si>
  <si>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</si>
  <si>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</si>
  <si>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</si>
  <si>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</si>
  <si>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</si>
  <si>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</si>
  <si>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</si>
  <si>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</si>
  <si>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</si>
  <si>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</si>
  <si>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</si>
  <si>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</si>
  <si>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</si>
  <si>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</si>
  <si>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</si>
  <si>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</si>
  <si>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</si>
  <si>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</si>
  <si>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</si>
  <si>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</si>
  <si>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</si>
  <si>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</si>
  <si>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</si>
  <si>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</si>
  <si>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</si>
  <si>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</si>
  <si>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</si>
  <si>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</si>
  <si>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</si>
  <si>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</si>
  <si>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</si>
  <si>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</si>
  <si>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</si>
  <si>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</si>
  <si>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</si>
  <si>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</si>
  <si>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</si>
  <si>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</si>
  <si>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</si>
  <si>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</si>
  <si>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</si>
  <si>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</si>
  <si>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</si>
  <si>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</si>
  <si>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</si>
  <si>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</si>
  <si>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</si>
  <si>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</si>
  <si>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</si>
  <si>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</si>
  <si>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</si>
  <si>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</si>
  <si>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</si>
  <si>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</si>
  <si>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</si>
  <si>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</si>
  <si>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</si>
  <si>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</si>
  <si>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</si>
  <si>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</si>
  <si>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</si>
  <si>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</si>
  <si>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</si>
  <si>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</si>
  <si>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</si>
  <si>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</si>
  <si>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</si>
  <si>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</si>
  <si>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</si>
  <si>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</si>
  <si>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</si>
  <si>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</si>
  <si>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</si>
  <si>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</si>
  <si>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</si>
  <si>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</si>
  <si>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</si>
  <si>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</si>
  <si>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</si>
  <si>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</si>
  <si>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</si>
  <si>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</si>
  <si>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</si>
  <si>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</si>
  <si>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</si>
  <si>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</si>
  <si>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</si>
  <si>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</si>
  <si>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</si>
  <si>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</si>
  <si>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</si>
  <si>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</si>
  <si>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</si>
  <si>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</si>
  <si>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</si>
  <si>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</si>
  <si>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</si>
  <si>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</si>
  <si>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</si>
  <si>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</si>
  <si>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</si>
  <si>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</si>
  <si>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</si>
  <si>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</si>
  <si>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</si>
  <si>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</si>
  <si>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</si>
  <si>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</si>
  <si>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</si>
  <si>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</si>
  <si>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</si>
  <si>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</si>
  <si>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</si>
  <si>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</si>
  <si>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</si>
  <si>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</si>
  <si>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</si>
  <si>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</si>
  <si>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</si>
  <si>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</si>
  <si>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</si>
  <si>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</si>
  <si>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</si>
  <si>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</si>
  <si>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</si>
  <si>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</si>
  <si>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</si>
  <si>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</si>
  <si>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</si>
  <si>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</si>
  <si>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</si>
  <si>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</si>
  <si>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</si>
  <si>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</si>
  <si>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</si>
  <si>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</si>
  <si>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</si>
  <si>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</si>
  <si>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</si>
  <si>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</si>
  <si>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</si>
  <si>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</si>
  <si>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</si>
  <si>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</si>
  <si>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</si>
  <si>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</si>
  <si>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</si>
  <si>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</si>
  <si>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</si>
  <si>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</si>
  <si>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</si>
  <si>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</si>
  <si>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</si>
  <si>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</si>
  <si>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</si>
  <si>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</si>
  <si>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</si>
  <si>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</si>
  <si>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</si>
  <si>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</si>
  <si>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</si>
  <si>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</si>
  <si>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</si>
  <si>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</si>
  <si>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</si>
  <si>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</si>
  <si>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</si>
  <si>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</si>
  <si>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</si>
  <si>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</si>
  <si>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</si>
  <si>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</si>
  <si>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</si>
  <si>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</si>
  <si>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</si>
  <si>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</si>
  <si>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</si>
  <si>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</si>
  <si>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</si>
  <si>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</si>
  <si>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</si>
  <si>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</si>
  <si>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</si>
  <si>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</si>
  <si>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</si>
  <si>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</si>
  <si>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</si>
  <si>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</si>
  <si>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</si>
  <si>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</si>
  <si>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</si>
  <si>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</si>
  <si>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</si>
  <si>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</si>
  <si>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</si>
  <si>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</si>
  <si>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</si>
  <si>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</si>
  <si>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</si>
  <si>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</si>
  <si>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</si>
  <si>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</si>
  <si>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</si>
  <si>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</si>
  <si>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</si>
  <si>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</si>
  <si>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</si>
  <si>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</si>
  <si>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</si>
  <si>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</si>
  <si>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</si>
  <si>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</si>
  <si>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</si>
  <si>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</si>
  <si>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</si>
  <si>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</si>
  <si>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</si>
  <si>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</si>
  <si>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</si>
  <si>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</si>
  <si>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</si>
  <si>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</si>
  <si>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</si>
  <si>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</si>
  <si>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</si>
  <si>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</si>
  <si>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</si>
  <si>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</si>
  <si>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</si>
  <si>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</si>
  <si>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</si>
  <si>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</si>
  <si>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</si>
  <si>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</si>
  <si>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</si>
  <si>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</si>
  <si>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</si>
  <si>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</si>
  <si>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</si>
  <si>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</si>
  <si>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</si>
  <si>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</si>
  <si>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</si>
  <si>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</si>
  <si>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</si>
  <si>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</si>
  <si>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</si>
  <si>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</si>
  <si>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</si>
  <si>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</si>
  <si>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</si>
  <si>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</si>
  <si>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</si>
  <si>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</si>
  <si>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</si>
  <si>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</si>
  <si>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</si>
  <si>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</si>
  <si>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</si>
  <si>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</si>
  <si>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</si>
  <si>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</si>
  <si>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</si>
  <si>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</si>
  <si>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</si>
  <si>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</si>
  <si>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</si>
  <si>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</si>
  <si>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</si>
  <si>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</si>
  <si>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</si>
  <si>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</si>
  <si>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</si>
  <si>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</si>
  <si>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</si>
  <si>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</si>
  <si>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</si>
  <si>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</si>
  <si>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</si>
  <si>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</si>
  <si>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</si>
  <si>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</si>
  <si>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</si>
  <si>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</si>
  <si>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</si>
  <si>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</si>
  <si>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</si>
  <si>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</si>
  <si>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</si>
  <si>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</si>
  <si>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</si>
  <si>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</si>
  <si>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</si>
  <si>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</si>
  <si>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</si>
  <si>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</si>
  <si>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</si>
  <si>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</si>
  <si>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</si>
  <si>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</si>
  <si>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</si>
  <si>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</si>
  <si>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</si>
  <si>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</si>
  <si>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</si>
  <si>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</si>
  <si>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</si>
  <si>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</si>
  <si>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</si>
  <si>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</si>
  <si>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</si>
  <si>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</si>
  <si>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</si>
  <si>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</si>
  <si>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</si>
  <si>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</si>
  <si>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</si>
  <si>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</si>
  <si>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</si>
  <si>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</si>
  <si>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</si>
  <si>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</si>
  <si>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</si>
  <si>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</si>
  <si>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</si>
  <si>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</si>
  <si>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</si>
  <si>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</si>
  <si>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</si>
  <si>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</si>
  <si>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</si>
  <si>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</si>
  <si>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</si>
  <si>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</si>
  <si>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</si>
  <si>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</si>
  <si>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</si>
  <si>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</si>
  <si>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</si>
  <si>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</si>
  <si>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</si>
  <si>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</si>
  <si>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</si>
  <si>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</si>
  <si>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</si>
  <si>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</si>
  <si>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</si>
  <si>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</si>
  <si>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</si>
  <si>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</si>
  <si>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</si>
  <si>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</si>
  <si>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</si>
  <si>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</si>
  <si>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</si>
  <si>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</si>
  <si>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</si>
  <si>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</si>
  <si>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</si>
  <si>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</si>
  <si>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</si>
  <si>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</si>
  <si>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</si>
  <si>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</si>
  <si>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</si>
  <si>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</si>
  <si>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</si>
  <si>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</si>
  <si>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</si>
  <si>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</si>
  <si>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</si>
  <si>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</si>
  <si>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</si>
  <si>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</si>
  <si>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</si>
  <si>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</si>
  <si>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</si>
  <si>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</si>
  <si>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</si>
  <si>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</si>
  <si>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</si>
  <si>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</si>
  <si>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</si>
  <si>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</si>
  <si>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</si>
  <si>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</si>
  <si>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</si>
  <si>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</si>
  <si>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</si>
  <si>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</si>
  <si>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</si>
  <si>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</si>
  <si>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</si>
  <si>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</si>
  <si>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</si>
  <si>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</si>
  <si>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</si>
  <si>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</si>
  <si>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</si>
  <si>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</si>
  <si>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</si>
  <si>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</si>
  <si>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</si>
  <si>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</si>
  <si>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</si>
  <si>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</si>
  <si>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</si>
  <si>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</si>
  <si>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</si>
  <si>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</si>
  <si>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</si>
  <si>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</si>
  <si>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</si>
  <si>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</si>
  <si>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</si>
  <si>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</si>
  <si>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</si>
  <si>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</si>
  <si>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</si>
  <si>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</si>
  <si>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</si>
  <si>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</si>
  <si>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</si>
  <si>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</si>
  <si>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</si>
  <si>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</si>
  <si>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</si>
  <si>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</si>
  <si>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</si>
  <si>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</si>
  <si>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</si>
  <si>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</si>
  <si>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</si>
  <si>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</si>
  <si>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</si>
  <si>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</si>
  <si>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</si>
  <si>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</si>
  <si>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</si>
  <si>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</si>
  <si>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</si>
  <si>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</si>
  <si>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</si>
  <si>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</si>
  <si>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</si>
  <si>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</si>
  <si>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</si>
  <si>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</si>
  <si>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</si>
  <si>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</si>
  <si>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</si>
  <si>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</si>
  <si>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</si>
  <si>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</si>
  <si>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</si>
  <si>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</si>
  <si>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</si>
  <si>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</si>
  <si>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</si>
  <si>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</si>
  <si>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</si>
  <si>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</si>
  <si>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</si>
  <si>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</si>
  <si>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</si>
  <si>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</si>
  <si>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</si>
  <si>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</si>
  <si>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</si>
  <si>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</si>
  <si>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</si>
  <si>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</si>
  <si>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</si>
  <si>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</si>
  <si>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</si>
  <si>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</si>
  <si>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</si>
  <si>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</si>
  <si>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</si>
  <si>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</si>
  <si>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</si>
  <si>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</si>
  <si>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</si>
  <si>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</si>
  <si>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</si>
  <si>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</si>
  <si>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</si>
  <si>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</si>
  <si>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</si>
  <si>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</si>
  <si>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</si>
  <si>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</si>
  <si>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</si>
  <si>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</si>
  <si>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</si>
  <si>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</si>
  <si>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</si>
  <si>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</si>
  <si>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</si>
  <si>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</si>
  <si>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</si>
  <si>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</si>
  <si>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</si>
  <si>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</si>
  <si>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</si>
  <si>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</si>
  <si>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</si>
  <si>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</si>
  <si>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</si>
  <si>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</si>
  <si>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</si>
  <si>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</si>
  <si>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</si>
  <si>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</si>
  <si>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</si>
  <si>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</si>
  <si>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</si>
  <si>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</si>
  <si>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</si>
  <si>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</si>
  <si>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</si>
  <si>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</si>
  <si>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</si>
  <si>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</si>
  <si>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</si>
  <si>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</si>
  <si>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</si>
  <si>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</si>
  <si>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</si>
  <si>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</si>
  <si>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</si>
  <si>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</si>
  <si>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</si>
  <si>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</si>
  <si>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</si>
  <si>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</si>
  <si>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</si>
  <si>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</si>
  <si>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</si>
  <si>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</si>
  <si>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</si>
  <si>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</si>
  <si>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</si>
  <si>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</si>
  <si>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</si>
  <si>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</si>
  <si>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</si>
  <si>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</si>
  <si>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</si>
  <si>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</si>
  <si>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</si>
  <si>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</si>
  <si>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</si>
  <si>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</si>
  <si>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</si>
  <si>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</si>
  <si>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</si>
  <si>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</si>
  <si>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</si>
  <si>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</si>
  <si>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</si>
  <si>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</si>
  <si>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</si>
  <si>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</si>
  <si>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</si>
  <si>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</si>
  <si>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</si>
  <si>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</si>
  <si>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</si>
  <si>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</si>
  <si>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</si>
  <si>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</si>
  <si>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</si>
  <si>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</si>
  <si>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</si>
  <si>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</si>
  <si>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</si>
  <si>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</si>
  <si>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</si>
  <si>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</si>
  <si>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</si>
  <si>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</si>
  <si>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</si>
  <si>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</si>
  <si>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</si>
  <si>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</si>
  <si>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</si>
  <si>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</si>
  <si>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</si>
  <si>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</si>
  <si>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</si>
  <si>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</si>
  <si>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</si>
  <si>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</si>
  <si>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</si>
  <si>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</si>
  <si>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</si>
  <si>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</si>
  <si>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</si>
  <si>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</si>
  <si>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</si>
  <si>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</si>
  <si>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</si>
  <si>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</si>
  <si>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</si>
  <si>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</si>
  <si>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</si>
  <si>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</si>
  <si>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</si>
  <si>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</si>
  <si>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</si>
  <si>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</si>
  <si>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</si>
  <si>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</si>
  <si>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</si>
  <si>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</si>
  <si>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</si>
  <si>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</si>
  <si>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</si>
  <si>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</si>
  <si>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</si>
  <si>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</si>
  <si>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</si>
  <si>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</si>
  <si>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</si>
  <si>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</si>
  <si>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</si>
  <si>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</si>
  <si>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</si>
  <si>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</si>
  <si>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</si>
  <si>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</si>
  <si>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</si>
  <si>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</si>
  <si>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</si>
  <si>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</si>
  <si>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</si>
  <si>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</si>
  <si>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</si>
  <si>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</si>
  <si>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</si>
  <si>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</si>
  <si>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</si>
  <si>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</si>
  <si>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</si>
  <si>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</si>
  <si>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</si>
  <si>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</si>
  <si>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</si>
  <si>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</si>
  <si>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</si>
  <si>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</si>
  <si>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</si>
  <si>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</si>
  <si>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</si>
  <si>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</si>
  <si>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</si>
  <si>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</si>
  <si>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</si>
  <si>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</si>
  <si>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</si>
  <si>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</si>
  <si>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</si>
  <si>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</si>
  <si>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</si>
  <si>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</si>
  <si>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</si>
  <si>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</si>
  <si>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</si>
  <si>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</si>
  <si>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</si>
  <si>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</si>
  <si>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</si>
  <si>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</si>
  <si>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</si>
  <si>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</si>
  <si>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</si>
  <si>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</si>
  <si>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</si>
  <si>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</si>
  <si>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</si>
  <si>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</si>
  <si>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</si>
  <si>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</si>
  <si>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</si>
  <si>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</si>
  <si>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</si>
  <si>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</si>
  <si>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</si>
  <si>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</si>
  <si>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</si>
  <si>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</si>
  <si>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</si>
  <si>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</si>
  <si>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</si>
  <si>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</si>
  <si>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</si>
  <si>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</si>
  <si>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</si>
  <si>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</si>
  <si>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</si>
  <si>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</si>
  <si>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</si>
  <si>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</si>
  <si>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</si>
  <si>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</si>
  <si>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</si>
  <si>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</si>
  <si>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</si>
  <si>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</si>
  <si>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</si>
  <si>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</si>
  <si>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</si>
  <si>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</si>
  <si>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</si>
  <si>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</si>
  <si>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</si>
  <si>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</si>
  <si>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</si>
  <si>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</si>
  <si>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</si>
  <si>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</si>
  <si>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</si>
  <si>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</si>
  <si>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</si>
  <si>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</si>
  <si>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</si>
  <si>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</si>
  <si>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</si>
  <si>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</si>
  <si>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</si>
  <si>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</si>
  <si>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</si>
  <si>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</si>
  <si>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</si>
  <si>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</si>
  <si>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</si>
  <si>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</si>
  <si>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</si>
  <si>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</si>
  <si>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</si>
  <si>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</si>
  <si>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</si>
  <si>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</si>
  <si>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</si>
  <si>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</si>
  <si>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</si>
  <si>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</si>
  <si>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</si>
  <si>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</si>
  <si>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</si>
  <si>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</si>
  <si>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</si>
  <si>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</si>
  <si>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</si>
  <si>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</si>
  <si>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</si>
  <si>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</si>
  <si>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</si>
  <si>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</si>
  <si>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</si>
  <si>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</si>
  <si>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</si>
  <si>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</si>
  <si>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</si>
  <si>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</si>
  <si>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</si>
  <si>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</si>
  <si>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</si>
  <si>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</si>
  <si>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</si>
  <si>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</si>
  <si>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</si>
  <si>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</si>
  <si>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</si>
  <si>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</si>
  <si>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</si>
  <si>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</si>
  <si>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</si>
  <si>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</si>
  <si>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</si>
  <si>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</si>
  <si>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</si>
  <si>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</si>
  <si>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</si>
  <si>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</si>
  <si>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</si>
  <si>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</si>
  <si>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</si>
  <si>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</si>
  <si>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</si>
  <si>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</si>
  <si>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</si>
  <si>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</si>
  <si>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</si>
  <si>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</si>
  <si>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</si>
  <si>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</si>
  <si>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</si>
  <si>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</si>
  <si>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</si>
  <si>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</si>
  <si>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</si>
  <si>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</si>
  <si>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</si>
  <si>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</si>
  <si>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</si>
  <si>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</si>
  <si>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</si>
  <si>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</si>
  <si>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</si>
  <si>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</si>
  <si>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</si>
  <si>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</si>
  <si>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</si>
  <si>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</si>
  <si>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</si>
  <si>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</si>
  <si>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</si>
  <si>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</si>
  <si>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</si>
  <si>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</si>
  <si>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</si>
  <si>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</si>
  <si>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</si>
  <si>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</si>
  <si>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</si>
  <si>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</si>
  <si>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</si>
  <si>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</si>
  <si>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</si>
  <si>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</si>
  <si>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</si>
  <si>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</si>
  <si>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</si>
  <si>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</si>
  <si>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</si>
  <si>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</si>
  <si>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</si>
  <si>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</si>
  <si>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</si>
  <si>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</si>
  <si>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</si>
  <si>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</si>
  <si>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</si>
  <si>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</si>
  <si>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</si>
  <si>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</si>
  <si>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</si>
  <si>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</si>
  <si>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</si>
  <si>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</si>
  <si>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</si>
  <si>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</si>
  <si>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</si>
  <si>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</si>
  <si>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</si>
  <si>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</si>
  <si>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</si>
  <si>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</si>
  <si>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</si>
  <si>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</si>
  <si>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</si>
  <si>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</si>
  <si>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</si>
  <si>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</si>
  <si>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</si>
  <si>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</si>
  <si>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</si>
  <si>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</si>
  <si>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</si>
  <si>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</si>
  <si>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</si>
  <si>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</si>
  <si>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</si>
  <si>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</si>
  <si>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</si>
  <si>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</si>
  <si>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</si>
  <si>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</si>
  <si>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</si>
  <si>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</si>
  <si>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</si>
  <si>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</si>
  <si>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</si>
  <si>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</si>
  <si>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</si>
  <si>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</si>
  <si>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</si>
  <si>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</si>
  <si>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</si>
  <si>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</si>
  <si>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</si>
  <si>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</si>
  <si>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</si>
  <si>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</si>
  <si>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</si>
  <si>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</si>
  <si>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</si>
  <si>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</si>
  <si>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</si>
  <si>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</si>
  <si>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</si>
  <si>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</si>
  <si>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</si>
  <si>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</si>
  <si>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</si>
  <si>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</si>
  <si>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</si>
  <si>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</si>
  <si>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</si>
  <si>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</si>
  <si>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</si>
  <si>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</si>
  <si>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</si>
  <si>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</si>
  <si>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</si>
  <si>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</si>
  <si>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</si>
  <si>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</si>
  <si>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</si>
  <si>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</si>
  <si>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</si>
  <si>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</si>
  <si>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</si>
  <si>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</si>
  <si>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</si>
  <si>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</si>
  <si>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</si>
  <si>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</si>
  <si>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</si>
  <si>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</si>
  <si>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</si>
  <si>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</si>
  <si>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</si>
  <si>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</si>
  <si>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</si>
  <si>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</si>
  <si>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</si>
  <si>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</si>
  <si>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</si>
  <si>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</si>
  <si>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</si>
  <si>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</si>
  <si>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</si>
  <si>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</si>
  <si>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</si>
  <si>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</si>
  <si>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</si>
  <si>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</si>
  <si>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</si>
  <si>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</si>
  <si>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</si>
  <si>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</si>
  <si>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</si>
  <si>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</si>
  <si>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</si>
  <si>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</si>
  <si>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</si>
  <si>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</si>
  <si>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</si>
  <si>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</si>
  <si>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</si>
  <si>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</si>
  <si>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</si>
  <si>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</si>
  <si>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</si>
  <si>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</si>
  <si>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</si>
  <si>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</si>
  <si>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</si>
  <si>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</si>
  <si>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</si>
  <si>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</si>
  <si>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</si>
  <si>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</si>
  <si>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</si>
  <si>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</si>
  <si>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</si>
  <si>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</si>
  <si>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</si>
  <si>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</si>
  <si>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</si>
  <si>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</si>
  <si>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</si>
  <si>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</si>
  <si>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</si>
  <si>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</si>
  <si>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</si>
  <si>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</si>
  <si>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</si>
  <si>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</si>
  <si>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</si>
  <si>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</si>
  <si>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</si>
  <si>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</si>
  <si>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</si>
  <si>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</si>
  <si>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</si>
  <si>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</si>
  <si>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</si>
  <si>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</si>
  <si>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</si>
  <si>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</si>
  <si>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</si>
  <si>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</si>
  <si>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</si>
  <si>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</si>
  <si>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</si>
  <si>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</si>
  <si>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</si>
  <si>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</si>
  <si>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</si>
  <si>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</si>
  <si>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</si>
  <si>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</si>
  <si>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</si>
  <si>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</si>
  <si>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</si>
  <si>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</si>
  <si>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</si>
  <si>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</si>
  <si>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</si>
  <si>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</si>
  <si>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</si>
  <si>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</si>
  <si>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</si>
  <si>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</si>
  <si>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</si>
  <si>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</si>
  <si>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</si>
  <si>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</si>
  <si>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</si>
  <si>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</si>
  <si>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</si>
  <si>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</si>
  <si>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</si>
  <si>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</si>
  <si>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</si>
  <si>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</si>
  <si>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</si>
  <si>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</si>
  <si>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</si>
  <si>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</si>
  <si>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</si>
  <si>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</si>
  <si>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</si>
  <si>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</si>
  <si>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</si>
  <si>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</si>
  <si>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</si>
  <si>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</si>
  <si>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</si>
  <si>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</si>
  <si>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</si>
  <si>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</si>
  <si>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</si>
  <si>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</si>
  <si>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</si>
  <si>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</si>
  <si>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</si>
  <si>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</si>
  <si>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</si>
  <si>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</si>
  <si>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</si>
  <si>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</si>
  <si>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</si>
  <si>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</si>
  <si>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</si>
  <si>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</si>
  <si>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</si>
  <si>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</si>
  <si>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</si>
  <si>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</si>
  <si>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</si>
  <si>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</si>
  <si>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</si>
  <si>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</si>
  <si>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</si>
  <si>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</si>
  <si>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</si>
  <si>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</si>
  <si>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</si>
  <si>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</si>
  <si>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</si>
  <si>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</si>
  <si>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</si>
  <si>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</si>
  <si>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</si>
  <si>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</si>
  <si>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</si>
  <si>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</si>
  <si>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</si>
  <si>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</si>
  <si>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</si>
  <si>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</si>
  <si>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</si>
  <si>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</si>
  <si>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</si>
  <si>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</si>
  <si>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</si>
  <si>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</si>
  <si>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</si>
  <si>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</si>
  <si>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</si>
  <si>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</si>
  <si>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</si>
  <si>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</si>
  <si>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</si>
  <si>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</si>
  <si>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</si>
  <si>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</si>
  <si>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</si>
  <si>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</si>
  <si>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</si>
  <si>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</si>
  <si>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</si>
  <si>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</si>
  <si>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</si>
  <si>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</si>
  <si>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</si>
  <si>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</si>
  <si>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</si>
  <si>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</si>
  <si>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</si>
  <si>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</si>
  <si>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</si>
  <si>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</si>
  <si>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</si>
  <si>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</si>
  <si>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</si>
  <si>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</si>
  <si>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</si>
  <si>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</si>
  <si>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</si>
  <si>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</si>
  <si>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</si>
  <si>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</si>
  <si>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</si>
  <si>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</si>
  <si>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</si>
  <si>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</si>
  <si>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</si>
  <si>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</si>
  <si>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</si>
  <si>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</si>
  <si>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</si>
  <si>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</si>
  <si>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</si>
  <si>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</si>
  <si>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</si>
  <si>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</si>
  <si>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</si>
  <si>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</si>
  <si>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</si>
  <si>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</si>
  <si>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</si>
  <si>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</si>
  <si>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</si>
  <si>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</si>
  <si>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</si>
  <si>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</si>
  <si>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</si>
  <si>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</si>
  <si>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</si>
  <si>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</si>
  <si>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</si>
  <si>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</si>
  <si>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</si>
  <si>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</si>
  <si>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</si>
  <si>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</si>
  <si>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</si>
  <si>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</si>
  <si>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</si>
  <si>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</si>
  <si>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</si>
  <si>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</si>
  <si>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</si>
  <si>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</si>
  <si>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</si>
  <si>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</si>
  <si>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</si>
  <si>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</si>
  <si>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</si>
  <si>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</si>
  <si>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</si>
  <si>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</si>
  <si>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</si>
  <si>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</si>
  <si>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</si>
  <si>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</si>
  <si>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</si>
  <si>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</si>
  <si>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</si>
  <si>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</si>
  <si>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</si>
  <si>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</si>
  <si>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</si>
  <si>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</si>
  <si>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</si>
  <si>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</si>
  <si>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</si>
  <si>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</si>
  <si>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</si>
  <si>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</si>
  <si>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</si>
  <si>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</si>
  <si>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</si>
  <si>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</si>
  <si>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</si>
  <si>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</si>
  <si>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</si>
  <si>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</si>
  <si>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</si>
  <si>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</si>
  <si>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</si>
  <si>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</si>
  <si>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</si>
  <si>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</si>
  <si>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</si>
  <si>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</si>
  <si>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</si>
  <si>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</si>
  <si>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</si>
  <si>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</si>
  <si>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</si>
  <si>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</si>
  <si>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</si>
  <si>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</si>
  <si>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</si>
  <si>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</si>
  <si>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</si>
  <si>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</si>
  <si>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</si>
  <si>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</si>
  <si>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</si>
  <si>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</si>
  <si>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</si>
  <si>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</si>
  <si>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</si>
  <si>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</si>
  <si>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</si>
  <si>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</si>
  <si>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</si>
  <si>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</si>
  <si>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</si>
  <si>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</si>
  <si>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</si>
  <si>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</si>
  <si>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</si>
  <si>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</si>
  <si>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</si>
  <si>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</si>
  <si>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</si>
  <si>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</si>
  <si>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</si>
  <si>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</si>
  <si>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</si>
  <si>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</si>
  <si>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</si>
  <si>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</si>
  <si>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</si>
  <si>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</si>
  <si>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</si>
  <si>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</si>
  <si>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</si>
  <si>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</si>
  <si>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</si>
  <si>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</si>
  <si>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</si>
  <si>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</si>
  <si>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</si>
  <si>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</si>
  <si>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</si>
  <si>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</si>
  <si>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</si>
  <si>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</si>
  <si>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</si>
  <si>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</si>
  <si>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</si>
  <si>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</si>
  <si>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</si>
  <si>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</si>
  <si>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</si>
  <si>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</si>
  <si>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</si>
  <si>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</si>
  <si>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</si>
  <si>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</si>
  <si>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</si>
  <si>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</si>
  <si>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</si>
  <si>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</si>
  <si>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</si>
  <si>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</si>
  <si>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</si>
  <si>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</si>
  <si>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</si>
  <si>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</si>
  <si>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</si>
  <si>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</si>
  <si>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</si>
  <si>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</si>
  <si>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</si>
  <si>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</si>
  <si>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</si>
  <si>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</si>
  <si>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</si>
  <si>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</si>
  <si>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</si>
  <si>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</si>
  <si>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</si>
  <si>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</si>
  <si>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</si>
  <si>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</si>
  <si>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</si>
  <si>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</si>
  <si>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</si>
  <si>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</si>
  <si>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</si>
  <si>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</si>
  <si>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</si>
  <si>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</si>
  <si>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</si>
  <si>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</si>
  <si>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</si>
  <si>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</si>
  <si>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</si>
  <si>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</si>
  <si>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</si>
  <si>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</si>
  <si>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</si>
  <si>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</si>
  <si>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</si>
  <si>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</si>
  <si>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</si>
  <si>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</si>
  <si>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</si>
  <si>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</si>
  <si>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</si>
  <si>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</si>
  <si>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</si>
  <si>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</si>
  <si>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</si>
  <si>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</si>
  <si>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</si>
  <si>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</si>
  <si>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</si>
  <si>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</si>
  <si>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</si>
  <si>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</si>
  <si>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</si>
  <si>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</si>
  <si>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</si>
  <si>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</si>
  <si>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</si>
  <si>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</si>
  <si>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</si>
  <si>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</si>
  <si>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</si>
  <si>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</si>
  <si>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</si>
  <si>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</si>
  <si>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</si>
  <si>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</si>
  <si>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</si>
  <si>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</si>
  <si>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</si>
  <si>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</si>
  <si>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</si>
  <si>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</si>
  <si>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</si>
  <si>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</si>
  <si>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</si>
  <si>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</si>
  <si>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</si>
  <si>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</si>
  <si>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</si>
  <si>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</si>
  <si>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</si>
  <si>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</si>
  <si>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</si>
  <si>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</si>
  <si>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</si>
  <si>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</si>
  <si>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</si>
  <si>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</si>
  <si>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</si>
  <si>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</si>
  <si>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</si>
  <si>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</si>
  <si>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</si>
  <si>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</si>
  <si>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</si>
  <si>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</si>
  <si>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</si>
  <si>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</si>
  <si>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</si>
  <si>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</si>
  <si>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</si>
  <si>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</si>
  <si>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</si>
  <si>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</si>
  <si>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</si>
  <si>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</si>
  <si>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</si>
  <si>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</si>
  <si>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</si>
  <si>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</si>
  <si>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</si>
  <si>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</si>
  <si>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</si>
  <si>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</si>
  <si>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</si>
  <si>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</si>
  <si>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</si>
  <si>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</si>
  <si>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</si>
  <si>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</si>
  <si>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</si>
  <si>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</si>
  <si>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</si>
  <si>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</si>
  <si>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</si>
  <si>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</si>
  <si>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</si>
  <si>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</si>
  <si>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</si>
  <si>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</si>
  <si>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</si>
  <si>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</si>
  <si>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</si>
  <si>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</si>
  <si>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</si>
  <si>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</si>
  <si>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</si>
  <si>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</si>
  <si>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</si>
  <si>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</si>
  <si>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</si>
  <si>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</si>
  <si>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</si>
  <si>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</si>
  <si>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</si>
  <si>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</si>
  <si>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</si>
  <si>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</si>
  <si>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</si>
  <si>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</si>
  <si>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</si>
  <si>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</si>
  <si>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</si>
  <si>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</si>
  <si>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</si>
  <si>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</si>
  <si>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</si>
  <si>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</si>
  <si>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</si>
  <si>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</si>
  <si>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</si>
  <si>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</si>
  <si>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</si>
  <si>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</si>
  <si>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</si>
  <si>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</si>
  <si>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</si>
  <si>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</si>
  <si>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</si>
  <si>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</si>
  <si>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</si>
  <si>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</si>
  <si>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</si>
  <si>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</si>
  <si>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</si>
  <si>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</si>
  <si>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</si>
  <si>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</si>
  <si>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</si>
  <si>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</si>
  <si>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</si>
  <si>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</si>
  <si>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</si>
  <si>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</si>
  <si>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</si>
  <si>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</si>
  <si>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</si>
  <si>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</si>
  <si>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</si>
  <si>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</si>
  <si>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</si>
  <si>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</si>
  <si>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</si>
  <si>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</si>
  <si>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</si>
  <si>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</si>
  <si>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</si>
  <si>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</si>
  <si>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</si>
  <si>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</si>
  <si>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</si>
  <si>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</si>
  <si>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</si>
  <si>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</si>
  <si>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</si>
  <si>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</si>
  <si>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</si>
  <si>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</si>
  <si>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</si>
  <si>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</si>
  <si>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</si>
  <si>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</si>
  <si>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</si>
  <si>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</si>
  <si>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</si>
  <si>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</si>
  <si>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</si>
  <si>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</si>
  <si>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</si>
  <si>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</si>
  <si>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</si>
  <si>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</si>
  <si>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</si>
  <si>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</si>
  <si>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</si>
  <si>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</si>
  <si>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</si>
  <si>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</si>
  <si>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</si>
  <si>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</si>
  <si>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</si>
  <si>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</si>
  <si>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</si>
  <si>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</si>
  <si>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</si>
  <si>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</si>
  <si>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</si>
  <si>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</si>
  <si>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</si>
  <si>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</si>
  <si>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</si>
  <si>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</si>
  <si>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</si>
  <si>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</si>
  <si>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</si>
  <si>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</si>
  <si>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</si>
  <si>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</si>
  <si>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</si>
  <si>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</si>
  <si>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</si>
  <si>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</si>
  <si>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</si>
  <si>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</si>
  <si>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</si>
  <si>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</si>
  <si>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</si>
  <si>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</si>
  <si>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</si>
  <si>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</si>
  <si>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</si>
  <si>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</si>
  <si>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</si>
  <si>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</si>
  <si>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</si>
  <si>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</si>
  <si>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</si>
  <si>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</si>
  <si>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</si>
  <si>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</si>
  <si>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</si>
  <si>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</si>
  <si>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</si>
  <si>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</si>
  <si>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</si>
  <si>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</si>
  <si>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</si>
  <si>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</si>
  <si>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</si>
  <si>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</si>
  <si>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</si>
  <si>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</si>
  <si>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</si>
  <si>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</si>
  <si>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</si>
  <si>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</si>
  <si>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</si>
  <si>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</si>
  <si>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</si>
  <si>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</si>
  <si>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</si>
  <si>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</si>
  <si>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</si>
  <si>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</si>
  <si>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</si>
  <si>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</si>
  <si>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</si>
  <si>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</si>
  <si>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</si>
  <si>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</si>
  <si>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</si>
  <si>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</si>
  <si>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</si>
  <si>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</si>
  <si>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</si>
  <si>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</si>
  <si>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</si>
  <si>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</si>
  <si>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</si>
  <si>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</si>
  <si>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</si>
  <si>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</si>
  <si>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</si>
  <si>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</si>
  <si>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</si>
  <si>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</si>
  <si>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</si>
  <si>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</si>
  <si>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</si>
  <si>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</si>
  <si>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</si>
  <si>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</si>
  <si>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</si>
  <si>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</si>
  <si>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</si>
  <si>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</si>
  <si>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</si>
  <si>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</si>
  <si>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</si>
  <si>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</si>
  <si>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</si>
  <si>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</si>
  <si>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</si>
  <si>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</si>
  <si>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</si>
  <si>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</si>
  <si>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</si>
  <si>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</si>
  <si>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</si>
  <si>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</si>
  <si>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</si>
  <si>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</si>
  <si>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</si>
  <si>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</si>
  <si>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</si>
  <si>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</si>
  <si>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</si>
  <si>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</si>
  <si>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</si>
  <si>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</si>
  <si>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</si>
  <si>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</si>
  <si>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</si>
  <si>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</si>
  <si>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</si>
  <si>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</si>
  <si>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</si>
  <si>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</si>
  <si>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</si>
  <si>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</si>
  <si>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</si>
  <si>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</si>
  <si>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</si>
  <si>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</si>
  <si>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</si>
  <si>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</si>
  <si>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</si>
  <si>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</si>
  <si>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</si>
  <si>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</si>
  <si>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</si>
  <si>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</si>
  <si>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</si>
  <si>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</si>
  <si>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</si>
  <si>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</si>
  <si>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</si>
  <si>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</si>
  <si>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</si>
  <si>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</si>
  <si>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</si>
  <si>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</si>
  <si>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</si>
  <si>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</si>
  <si>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</si>
  <si>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</si>
  <si>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</si>
  <si>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</si>
  <si>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</si>
  <si>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</si>
  <si>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</si>
  <si>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</si>
  <si>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</si>
  <si>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</si>
  <si>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</si>
  <si>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</si>
  <si>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</si>
  <si>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</si>
  <si>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</si>
  <si>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</si>
  <si>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</si>
  <si>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</si>
  <si>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</si>
  <si>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</si>
  <si>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</si>
  <si>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</si>
  <si>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</si>
  <si>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</si>
  <si>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</si>
  <si>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</si>
  <si>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</si>
  <si>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</si>
  <si>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</si>
  <si>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</si>
  <si>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</si>
  <si>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</si>
  <si>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</si>
  <si>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</si>
  <si>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</si>
  <si>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</si>
  <si>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</si>
  <si>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</si>
  <si>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</si>
  <si>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</si>
  <si>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</si>
  <si>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</si>
  <si>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</si>
  <si>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</si>
  <si>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</si>
  <si>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</si>
  <si>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</si>
  <si>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</si>
  <si>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</si>
  <si>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</si>
  <si>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</si>
  <si>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</si>
  <si>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</si>
  <si>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</si>
  <si>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</si>
  <si>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</si>
  <si>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</si>
  <si>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</si>
  <si>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</si>
  <si>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</si>
  <si>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</si>
  <si>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</si>
  <si>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</si>
  <si>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</si>
  <si>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</si>
  <si>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</si>
  <si>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</si>
  <si>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</si>
  <si>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</si>
  <si>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</si>
  <si>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</si>
  <si>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</si>
  <si>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</si>
  <si>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</si>
  <si>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</si>
  <si>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</si>
  <si>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</si>
  <si>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</si>
  <si>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</si>
  <si>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</si>
  <si>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</si>
  <si>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</si>
  <si>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</si>
  <si>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</si>
  <si>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</si>
  <si>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</si>
  <si>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</si>
  <si>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</si>
  <si>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</si>
  <si>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</si>
  <si>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</si>
  <si>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</si>
  <si>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</si>
  <si>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</si>
  <si>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</si>
  <si>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</si>
  <si>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</si>
  <si>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</si>
  <si>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</si>
  <si>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</si>
  <si>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</si>
  <si>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</si>
  <si>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</si>
  <si>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</si>
  <si>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</si>
  <si>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</si>
  <si>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</si>
  <si>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</si>
  <si>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</si>
  <si>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</si>
  <si>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</si>
  <si>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</si>
  <si>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</si>
  <si>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</si>
  <si>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</si>
  <si>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</si>
  <si>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</si>
  <si>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</si>
  <si>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</si>
  <si>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</si>
  <si>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</si>
  <si>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</si>
  <si>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</si>
  <si>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</si>
  <si>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</si>
  <si>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</si>
  <si>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</si>
  <si>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</si>
  <si>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</si>
  <si>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</si>
  <si>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</si>
  <si>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</si>
  <si>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</si>
  <si>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</si>
  <si>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</si>
  <si>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</si>
  <si>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</si>
  <si>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</si>
  <si>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</si>
  <si>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</si>
  <si>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</si>
  <si>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</si>
  <si>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</si>
  <si>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</si>
  <si>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</si>
  <si>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</si>
  <si>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</si>
  <si>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</si>
  <si>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</si>
  <si>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</si>
  <si>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</si>
  <si>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</si>
  <si>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</si>
  <si>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</si>
  <si>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</si>
  <si>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</si>
  <si>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</si>
  <si>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</si>
  <si>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</si>
  <si>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</si>
  <si>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</si>
  <si>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</si>
  <si>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</si>
  <si>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</si>
  <si>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</si>
  <si>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</si>
  <si>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</si>
  <si>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</si>
  <si>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</si>
  <si>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</si>
  <si>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</si>
  <si>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</si>
  <si>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</si>
  <si>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</si>
  <si>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</si>
  <si>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</si>
  <si>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</si>
  <si>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</si>
  <si>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</si>
  <si>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</si>
  <si>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</si>
  <si>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</si>
  <si>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</si>
  <si>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</si>
  <si>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</si>
  <si>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</si>
  <si>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</si>
  <si>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</si>
  <si>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</si>
  <si>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</si>
  <si>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</si>
  <si>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</si>
  <si>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</si>
  <si>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</si>
  <si>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</si>
  <si>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</si>
  <si>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</si>
  <si>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</si>
  <si>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</si>
  <si>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</si>
  <si>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</si>
  <si>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</si>
  <si>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</si>
  <si>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</si>
  <si>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</si>
  <si>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</si>
  <si>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</si>
  <si>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</si>
  <si>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</si>
  <si>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</si>
  <si>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</si>
  <si>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</si>
  <si>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</si>
  <si>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</si>
  <si>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</si>
  <si>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</si>
  <si>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</si>
  <si>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</si>
  <si>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</si>
  <si>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</si>
  <si>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</si>
  <si>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</si>
  <si>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</si>
  <si>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</si>
  <si>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</si>
  <si>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</si>
  <si>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</si>
  <si>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</si>
  <si>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</si>
  <si>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</si>
  <si>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</si>
  <si>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</si>
  <si>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</si>
  <si>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</si>
  <si>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</si>
  <si>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</si>
  <si>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</si>
  <si>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</si>
  <si>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</si>
  <si>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</si>
  <si>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</si>
  <si>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</si>
  <si>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</si>
  <si>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</si>
  <si>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</si>
  <si>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</si>
  <si>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</si>
  <si>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</si>
  <si>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</si>
  <si>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</si>
  <si>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</si>
  <si>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</si>
  <si>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</si>
  <si>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</si>
  <si>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</si>
  <si>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</si>
  <si>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</si>
  <si>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</si>
  <si>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</si>
  <si>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</si>
  <si>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</si>
  <si>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</si>
  <si>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</si>
  <si>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</si>
  <si>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</si>
  <si>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</si>
  <si>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</si>
  <si>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</si>
  <si>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</si>
  <si>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</si>
  <si>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</si>
  <si>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</si>
  <si>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</si>
  <si>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</si>
  <si>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</si>
  <si>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</si>
  <si>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</si>
  <si>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</si>
  <si>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</si>
  <si>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</si>
  <si>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</si>
  <si>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</si>
  <si>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</si>
  <si>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</si>
  <si>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</si>
  <si>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</si>
  <si>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</si>
  <si>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</si>
  <si>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</si>
  <si>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</si>
  <si>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</si>
  <si>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</si>
  <si>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</si>
  <si>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</si>
  <si>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</si>
  <si>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</si>
  <si>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</si>
  <si>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</si>
  <si>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</si>
  <si>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</si>
  <si>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</si>
  <si>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</si>
  <si>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</si>
  <si>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</si>
  <si>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</si>
  <si>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</si>
  <si>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</si>
  <si>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</si>
  <si>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</si>
  <si>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</si>
  <si>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</si>
  <si>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</si>
  <si>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</si>
  <si>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</si>
  <si>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</si>
  <si>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</si>
  <si>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</si>
  <si>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</si>
  <si>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</si>
  <si>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</si>
  <si>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</si>
  <si>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</si>
  <si>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</si>
  <si>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</si>
  <si>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</si>
  <si>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</si>
  <si>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</si>
  <si>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</si>
  <si>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</si>
  <si>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</si>
  <si>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</si>
  <si>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</si>
  <si>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</si>
  <si>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</si>
  <si>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</si>
  <si>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</si>
  <si>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</si>
  <si>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</si>
  <si>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</si>
  <si>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</si>
  <si>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</si>
  <si>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</si>
  <si>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</si>
  <si>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</si>
  <si>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</si>
  <si>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</si>
  <si>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</si>
  <si>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</si>
  <si>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</si>
  <si>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</si>
  <si>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</si>
  <si>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</si>
  <si>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</si>
  <si>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</si>
  <si>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</si>
  <si>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</si>
  <si>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</si>
  <si>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</si>
  <si>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</si>
  <si>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</si>
  <si>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</si>
  <si>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</si>
  <si>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</si>
  <si>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</si>
  <si>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</si>
  <si>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</si>
  <si>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</si>
  <si>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</si>
  <si>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</si>
  <si>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</si>
  <si>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</si>
  <si>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</si>
  <si>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</si>
  <si>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</si>
  <si>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</si>
  <si>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</si>
  <si>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</si>
  <si>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</si>
  <si>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</si>
  <si>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</si>
  <si>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</si>
  <si>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</si>
  <si>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</si>
  <si>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</si>
  <si>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</si>
  <si>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</si>
  <si>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</si>
  <si>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</si>
  <si>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</si>
  <si>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</si>
  <si>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</si>
  <si>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</si>
  <si>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</si>
  <si>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</si>
  <si>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</si>
  <si>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</si>
  <si>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</si>
  <si>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</si>
  <si>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</si>
  <si>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</si>
  <si>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</si>
  <si>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</si>
  <si>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</si>
  <si>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</si>
  <si>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</si>
  <si>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</si>
  <si>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</si>
  <si>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</si>
  <si>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</si>
  <si>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</si>
  <si>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</si>
  <si>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</si>
  <si>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</si>
  <si>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</si>
  <si>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</si>
  <si>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</si>
  <si>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</si>
  <si>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</si>
  <si>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</si>
  <si>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</si>
  <si>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</si>
  <si>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</si>
  <si>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</si>
  <si>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</si>
  <si>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</si>
  <si>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</si>
  <si>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</si>
  <si>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</si>
  <si>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</si>
  <si>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</si>
  <si>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</si>
  <si>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</si>
  <si>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</si>
  <si>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</si>
  <si>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</si>
  <si>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</si>
  <si>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</si>
  <si>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</si>
  <si>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</si>
  <si>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</si>
  <si>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</si>
  <si>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</si>
  <si>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</si>
  <si>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</si>
  <si>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</si>
  <si>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</si>
  <si>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</si>
  <si>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</si>
  <si>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</si>
  <si>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</si>
  <si>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</si>
  <si>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</si>
  <si>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</si>
  <si>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</si>
  <si>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</si>
  <si>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</si>
  <si>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</si>
  <si>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</si>
  <si>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</si>
  <si>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</si>
  <si>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</si>
  <si>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</si>
  <si>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</si>
  <si>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</si>
  <si>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</si>
  <si>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</si>
  <si>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</si>
  <si>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</si>
  <si>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</si>
  <si>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</si>
  <si>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</si>
  <si>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</si>
  <si>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</si>
  <si>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</si>
  <si>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</si>
  <si>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</si>
  <si>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</si>
  <si>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</si>
  <si>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</si>
  <si>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</si>
  <si>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</si>
  <si>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</si>
  <si>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</si>
  <si>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</si>
  <si>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</si>
  <si>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</si>
  <si>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</si>
  <si>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</si>
  <si>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</si>
  <si>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</si>
  <si>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</si>
  <si>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</si>
  <si>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</si>
  <si>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</si>
  <si>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</si>
  <si>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</si>
  <si>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</si>
  <si>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</si>
  <si>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</si>
  <si>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</si>
  <si>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</si>
  <si>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</si>
  <si>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</si>
  <si>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</si>
  <si>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</si>
  <si>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</si>
  <si>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</si>
  <si>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</si>
  <si>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</si>
  <si>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</si>
  <si>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</si>
  <si>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</si>
  <si>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</si>
  <si>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</si>
  <si>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</si>
  <si>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</si>
  <si>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</si>
  <si>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</si>
  <si>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</si>
  <si>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</si>
  <si>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</si>
  <si>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</si>
  <si>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</si>
  <si>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</si>
  <si>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</si>
  <si>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</si>
  <si>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</si>
  <si>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</si>
  <si>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</si>
  <si>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</si>
  <si>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</si>
  <si>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</si>
  <si>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</si>
  <si>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</si>
  <si>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</si>
  <si>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</si>
  <si>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</si>
  <si>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</si>
  <si>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</si>
  <si>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</si>
  <si>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</si>
  <si>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</si>
  <si>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</si>
  <si>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</si>
  <si>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</si>
  <si>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</si>
  <si>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</si>
  <si>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</si>
  <si>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</si>
  <si>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</si>
  <si>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</si>
  <si>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</si>
  <si>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</si>
  <si>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</si>
  <si>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</si>
  <si>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</si>
  <si>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</si>
  <si>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</si>
  <si>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</si>
  <si>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</si>
  <si>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</si>
  <si>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</si>
  <si>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</si>
  <si>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</si>
  <si>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</si>
  <si>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</si>
  <si>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</si>
  <si>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</si>
  <si>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</si>
  <si>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</si>
  <si>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</si>
  <si>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</si>
  <si>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</si>
  <si>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</si>
  <si>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</si>
  <si>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</si>
  <si>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</si>
  <si>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</si>
  <si>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</si>
  <si>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</si>
  <si>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</si>
  <si>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</si>
  <si>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</si>
  <si>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</si>
  <si>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</si>
  <si>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</si>
  <si>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</si>
  <si>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</si>
  <si>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</si>
  <si>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</si>
  <si>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</si>
  <si>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</si>
  <si>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</si>
  <si>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</si>
  <si>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</si>
  <si>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</si>
  <si>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</si>
  <si>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</si>
  <si>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</si>
  <si>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</si>
  <si>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</si>
  <si>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</si>
  <si>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</si>
  <si>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</si>
  <si>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</si>
  <si>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</si>
  <si>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</si>
  <si>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</si>
  <si>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</si>
  <si>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</si>
  <si>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</si>
  <si>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</si>
  <si>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</si>
  <si>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</si>
  <si>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</si>
  <si>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</si>
  <si>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</si>
  <si>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</si>
  <si>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</si>
  <si>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</si>
  <si>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</si>
  <si>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</si>
  <si>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</si>
  <si>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</si>
  <si>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</si>
  <si>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</si>
  <si>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</si>
  <si>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</si>
  <si>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</si>
  <si>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</si>
  <si>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</si>
  <si>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</si>
  <si>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</si>
  <si>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</si>
  <si>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</si>
  <si>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</si>
  <si>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</si>
  <si>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</si>
  <si>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</si>
  <si>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</si>
  <si>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</si>
  <si>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</si>
  <si>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</si>
  <si>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</si>
  <si>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</si>
  <si>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</si>
  <si>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</si>
  <si>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</si>
  <si>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</si>
  <si>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</si>
  <si>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</si>
  <si>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</si>
  <si>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</si>
  <si>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</si>
  <si>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</si>
  <si>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</si>
  <si>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</si>
  <si>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</si>
  <si>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</si>
  <si>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</si>
  <si>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</si>
  <si>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</si>
  <si>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</si>
  <si>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</si>
  <si>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</si>
  <si>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</si>
  <si>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</si>
  <si>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</si>
  <si>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</si>
  <si>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</si>
  <si>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</si>
  <si>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</si>
  <si>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</si>
  <si>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</si>
  <si>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</si>
  <si>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</si>
  <si>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</si>
  <si>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</si>
  <si>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</si>
  <si>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</si>
  <si>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</si>
  <si>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</si>
  <si>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</si>
  <si>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</si>
  <si>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</si>
  <si>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</si>
  <si>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</si>
  <si>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</si>
  <si>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</si>
  <si>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</si>
  <si>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</si>
  <si>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</si>
  <si>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</si>
  <si>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</si>
  <si>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</si>
  <si>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</si>
  <si>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</si>
  <si>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</si>
  <si>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</si>
  <si>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</si>
  <si>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</si>
  <si>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</si>
  <si>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</si>
  <si>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</si>
  <si>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</si>
  <si>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</si>
  <si>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</si>
  <si>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</si>
  <si>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</si>
  <si>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</si>
  <si>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</si>
  <si>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</si>
  <si>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</si>
  <si>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</si>
  <si>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</si>
  <si>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</si>
  <si>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</si>
  <si>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</si>
  <si>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</si>
  <si>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</si>
  <si>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</si>
  <si>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</si>
  <si>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</si>
  <si>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</si>
  <si>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</si>
  <si>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</si>
  <si>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</si>
  <si>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</si>
  <si>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</si>
  <si>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</si>
  <si>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</si>
  <si>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</si>
  <si>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</si>
  <si>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</si>
  <si>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</si>
  <si>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</si>
  <si>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</si>
  <si>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</si>
  <si>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</si>
  <si>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</si>
  <si>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</si>
  <si>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</si>
  <si>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</si>
  <si>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</si>
  <si>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</si>
  <si>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</si>
  <si>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</si>
  <si>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</si>
  <si>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</si>
  <si>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</si>
  <si>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</si>
  <si>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</si>
  <si>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</si>
  <si>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</si>
  <si>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</si>
  <si>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</si>
  <si>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</si>
  <si>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</si>
  <si>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</si>
  <si>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</si>
  <si>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</si>
  <si>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</si>
  <si>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</si>
  <si>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</si>
  <si>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</si>
  <si>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</si>
  <si>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</si>
  <si>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</si>
  <si>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</si>
  <si>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</si>
  <si>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</si>
  <si>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</si>
  <si>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</si>
  <si>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</si>
  <si>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</si>
  <si>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</si>
  <si>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</si>
  <si>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</si>
  <si>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</si>
  <si>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</si>
  <si>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</si>
  <si>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</si>
  <si>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</si>
  <si>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</si>
  <si>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</si>
  <si>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</si>
  <si>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</si>
  <si>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</si>
  <si>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</si>
  <si>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</si>
  <si>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</si>
  <si>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</si>
  <si>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</si>
  <si>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</si>
  <si>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</si>
  <si>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</si>
  <si>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</si>
  <si>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</si>
  <si>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</si>
  <si>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</si>
  <si>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</si>
  <si>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</si>
  <si>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</si>
  <si>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</si>
  <si>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</si>
  <si>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</si>
  <si>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</si>
  <si>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</si>
  <si>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</si>
  <si>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</si>
  <si>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</si>
  <si>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</si>
  <si>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</si>
  <si>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</si>
  <si>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</si>
  <si>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</si>
  <si>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</si>
  <si>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</si>
  <si>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</si>
  <si>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</si>
  <si>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</si>
  <si>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</si>
  <si>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</si>
  <si>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</si>
  <si>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</si>
  <si>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</si>
  <si>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</si>
  <si>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</si>
  <si>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</si>
  <si>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</si>
  <si>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</si>
  <si>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</si>
  <si>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</si>
  <si>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</si>
  <si>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</si>
  <si>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</si>
  <si>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</si>
  <si>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</si>
  <si>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</si>
  <si>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</si>
  <si>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</si>
  <si>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</si>
  <si>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</si>
  <si>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</si>
  <si>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</si>
  <si>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</si>
  <si>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</si>
  <si>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</si>
  <si>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</si>
  <si>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</si>
  <si>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</si>
  <si>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</si>
  <si>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</si>
  <si>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</si>
  <si>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</si>
  <si>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</si>
  <si>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</si>
  <si>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</si>
  <si>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</si>
  <si>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</si>
  <si>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</si>
  <si>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</si>
  <si>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</si>
  <si>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</si>
  <si>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</si>
  <si>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</si>
  <si>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</si>
  <si>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</si>
  <si>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</si>
  <si>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</si>
  <si>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</si>
  <si>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</si>
  <si>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</si>
  <si>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</si>
  <si>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</si>
  <si>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</si>
  <si>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</si>
  <si>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</si>
  <si>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</si>
  <si>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</si>
  <si>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</si>
  <si>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</si>
  <si>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</si>
  <si>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</si>
  <si>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</si>
  <si>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</si>
  <si>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</si>
  <si>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</si>
  <si>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</si>
  <si>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</si>
  <si>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</si>
  <si>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</si>
  <si>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</si>
  <si>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</si>
  <si>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</si>
  <si>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</si>
  <si>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</si>
  <si>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</si>
  <si>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</si>
  <si>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</si>
  <si>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</si>
  <si>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</si>
  <si>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</si>
  <si>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</si>
  <si>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</si>
  <si>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</si>
  <si>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</si>
  <si>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</si>
  <si>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</si>
  <si>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</si>
  <si>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</si>
  <si>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</si>
  <si>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</si>
  <si>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</si>
  <si>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</si>
  <si>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</si>
  <si>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</si>
  <si>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</si>
  <si>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</si>
  <si>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</si>
  <si>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</si>
  <si>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</si>
  <si>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</si>
  <si>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</si>
  <si>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</si>
  <si>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</si>
  <si>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</si>
  <si>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</si>
  <si>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</si>
  <si>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</si>
  <si>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</si>
  <si>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</si>
  <si>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</si>
  <si>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</si>
  <si>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</si>
  <si>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</si>
  <si>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</si>
  <si>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</si>
  <si>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</si>
  <si>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</si>
  <si>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</si>
  <si>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</si>
  <si>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</si>
  <si>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</si>
  <si>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</si>
  <si>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</si>
  <si>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</si>
  <si>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</si>
  <si>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</si>
  <si>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</si>
  <si>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</si>
  <si>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</si>
  <si>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</si>
  <si>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</si>
  <si>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</si>
  <si>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</si>
  <si>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</si>
  <si>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</si>
  <si>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</si>
  <si>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</si>
  <si>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</si>
  <si>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</si>
  <si>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</si>
  <si>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</si>
  <si>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</si>
  <si>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</si>
  <si>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</si>
  <si>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</si>
  <si>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</si>
  <si>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</si>
  <si>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</si>
  <si>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</si>
  <si>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</si>
  <si>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</si>
  <si>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</si>
  <si>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</si>
  <si>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</si>
  <si>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</si>
  <si>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</si>
  <si>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</si>
  <si>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</si>
  <si>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</si>
  <si>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</si>
  <si>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</si>
  <si>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</si>
  <si>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</si>
  <si>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</si>
  <si>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</si>
  <si>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</si>
  <si>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</si>
  <si>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</si>
  <si>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</si>
  <si>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</si>
  <si>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</si>
  <si>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</si>
  <si>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</si>
  <si>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</si>
  <si>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</si>
  <si>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</si>
  <si>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</si>
  <si>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</si>
  <si>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</si>
  <si>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</si>
  <si>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</si>
  <si>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</si>
  <si>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</si>
  <si>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</si>
  <si>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</si>
  <si>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</si>
  <si>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</si>
  <si>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</si>
  <si>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</si>
  <si>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</si>
  <si>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</si>
  <si>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</si>
  <si>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</si>
  <si>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</si>
  <si>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</si>
  <si>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</si>
  <si>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</si>
  <si>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</si>
  <si>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</si>
  <si>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</si>
  <si>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</si>
  <si>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</si>
  <si>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</si>
  <si>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</si>
  <si>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</si>
  <si>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</si>
  <si>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</si>
  <si>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</si>
  <si>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</si>
  <si>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</si>
  <si>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</si>
  <si>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</si>
  <si>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</si>
  <si>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</si>
  <si>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</si>
  <si>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</si>
  <si>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</si>
  <si>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</si>
  <si>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</si>
  <si>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</si>
  <si>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</si>
  <si>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</si>
  <si>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</si>
  <si>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</si>
  <si>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</si>
  <si>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</si>
  <si>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</si>
  <si>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</si>
  <si>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</si>
  <si>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</si>
  <si>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</si>
  <si>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</si>
  <si>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</si>
  <si>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</si>
  <si>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</si>
  <si>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</si>
  <si>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</si>
  <si>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</si>
  <si>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</si>
  <si>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</si>
  <si>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</si>
  <si>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</si>
  <si>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</si>
  <si>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</si>
  <si>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</si>
  <si>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</si>
  <si>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</si>
  <si>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</si>
  <si>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</si>
  <si>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</si>
  <si>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</si>
  <si>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</si>
  <si>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</si>
  <si>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</si>
  <si>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</si>
  <si>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</si>
  <si>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</si>
  <si>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</si>
  <si>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</si>
  <si>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</si>
  <si>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</si>
  <si>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</si>
  <si>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</si>
  <si>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</si>
  <si>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</si>
  <si>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</si>
  <si>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</si>
  <si>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</si>
  <si>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</si>
  <si>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</si>
  <si>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</si>
  <si>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</si>
  <si>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</si>
  <si>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</si>
  <si>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</si>
  <si>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</si>
  <si>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</si>
  <si>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</si>
  <si>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</si>
  <si>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</si>
  <si>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</si>
  <si>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</si>
  <si>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</si>
  <si>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</si>
  <si>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</si>
  <si>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</si>
  <si>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</si>
  <si>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</si>
  <si>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</si>
  <si>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</si>
  <si>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</si>
  <si>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</si>
  <si>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</si>
  <si>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</si>
  <si>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</si>
  <si>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</si>
  <si>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</si>
  <si>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</si>
  <si>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</si>
  <si>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</si>
  <si>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</si>
  <si>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</si>
  <si>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</si>
  <si>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</si>
  <si>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</si>
  <si>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</si>
  <si>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</si>
  <si>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</si>
  <si>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</si>
  <si>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</si>
  <si>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</si>
  <si>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</si>
  <si>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</si>
  <si>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</si>
  <si>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</si>
  <si>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</si>
  <si>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</si>
  <si>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</si>
  <si>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</si>
  <si>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</si>
  <si>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</si>
  <si>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</si>
  <si>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</si>
  <si>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</si>
  <si>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</si>
  <si>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</si>
  <si>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</si>
  <si>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</si>
  <si>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</si>
  <si>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</si>
  <si>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</si>
  <si>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</si>
  <si>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</si>
  <si>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</si>
  <si>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</si>
  <si>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</si>
  <si>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</si>
  <si>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</si>
  <si>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</si>
  <si>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</si>
  <si>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</si>
  <si>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</si>
  <si>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</si>
  <si>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</si>
  <si>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</si>
  <si>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</si>
  <si>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</si>
  <si>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</si>
  <si>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</si>
  <si>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</si>
  <si>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</si>
  <si>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</si>
  <si>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</si>
  <si>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</si>
  <si>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</si>
  <si>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</si>
  <si>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</si>
  <si>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</si>
  <si>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</si>
  <si>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</si>
  <si>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</si>
  <si>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</si>
  <si>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</si>
  <si>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</si>
  <si>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</si>
  <si>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</si>
  <si>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</si>
  <si>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</si>
  <si>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</si>
  <si>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</si>
  <si>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</si>
  <si>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</si>
  <si>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</si>
  <si>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</si>
  <si>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</si>
  <si>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</si>
  <si>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</si>
  <si>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</si>
  <si>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</si>
  <si>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</si>
  <si>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</si>
  <si>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</si>
  <si>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</si>
  <si>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</si>
  <si>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</si>
  <si>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</si>
  <si>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</si>
  <si>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</si>
  <si>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</si>
  <si>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</si>
  <si>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</si>
  <si>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</si>
  <si>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</si>
  <si>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</si>
  <si>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</si>
  <si>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</si>
  <si>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</si>
  <si>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</si>
  <si>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</si>
  <si>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</si>
  <si>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</si>
  <si>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</si>
  <si>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</si>
  <si>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</si>
  <si>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</si>
  <si>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</si>
  <si>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</si>
  <si>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</si>
  <si>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</si>
  <si>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</si>
  <si>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</si>
  <si>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</si>
  <si>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</si>
  <si>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</si>
  <si>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</si>
  <si>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</si>
  <si>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</si>
  <si>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</si>
  <si>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</si>
  <si>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</si>
  <si>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</si>
  <si>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</si>
  <si>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</si>
  <si>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</si>
  <si>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</si>
  <si>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</si>
  <si>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</si>
  <si>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</si>
  <si>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</si>
  <si>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</si>
  <si>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</si>
  <si>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</si>
  <si>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</si>
  <si>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</si>
  <si>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</si>
  <si>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</si>
  <si>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</si>
  <si>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</si>
  <si>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</si>
  <si>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</si>
  <si>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</si>
  <si>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</si>
  <si>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</si>
  <si>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</si>
  <si>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</si>
  <si>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</si>
  <si>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</si>
  <si>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</si>
  <si>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</si>
  <si>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</si>
  <si>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</si>
  <si>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</si>
  <si>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</si>
  <si>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</si>
  <si>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</si>
  <si>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</si>
  <si>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</si>
  <si>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</si>
  <si>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</si>
  <si>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</si>
  <si>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</si>
  <si>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</si>
  <si>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</si>
  <si>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</si>
  <si>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</si>
  <si>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</si>
  <si>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</si>
  <si>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</si>
  <si>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</si>
  <si>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</si>
  <si>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</si>
  <si>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</si>
  <si>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</si>
  <si>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</si>
  <si>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</si>
  <si>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</si>
  <si>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</si>
  <si>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</si>
  <si>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</si>
  <si>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</si>
  <si>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</si>
  <si>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</si>
  <si>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</si>
  <si>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</si>
  <si>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</si>
  <si>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</si>
  <si>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</si>
  <si>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</si>
  <si>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</si>
  <si>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</si>
  <si>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</si>
  <si>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</si>
  <si>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</si>
  <si>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</si>
  <si>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</si>
  <si>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</si>
  <si>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</si>
  <si>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</si>
  <si>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</si>
  <si>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</si>
  <si>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</si>
  <si>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</si>
  <si>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</si>
  <si>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</si>
  <si>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</si>
  <si>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</si>
  <si>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</si>
  <si>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</si>
  <si>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</si>
  <si>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</si>
  <si>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</si>
  <si>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</si>
  <si>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</si>
  <si>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</si>
  <si>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</si>
  <si>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</si>
  <si>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</si>
  <si>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</si>
  <si>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</si>
  <si>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</si>
  <si>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</si>
  <si>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</si>
  <si>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</si>
  <si>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</si>
  <si>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</si>
  <si>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</si>
  <si>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</si>
  <si>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</si>
  <si>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</si>
  <si>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</si>
  <si>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</si>
  <si>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</si>
  <si>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</si>
  <si>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</si>
  <si>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</si>
  <si>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</si>
  <si>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</si>
  <si>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</si>
  <si>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</si>
  <si>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</si>
  <si>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</si>
  <si>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</si>
  <si>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</si>
  <si>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</si>
  <si>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</si>
  <si>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</si>
  <si>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</si>
  <si>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</si>
  <si>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</si>
  <si>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</si>
  <si>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</si>
  <si>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</si>
  <si>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</si>
  <si>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</si>
  <si>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</si>
  <si>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</si>
  <si>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</si>
  <si>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</si>
  <si>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</si>
  <si>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</si>
  <si>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</si>
  <si>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</si>
  <si>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</si>
  <si>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</si>
  <si>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</si>
  <si>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</si>
  <si>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</si>
  <si>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</si>
  <si>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</si>
  <si>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</si>
  <si>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</si>
  <si>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</si>
  <si>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</si>
  <si>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</si>
  <si>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</si>
  <si>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</si>
  <si>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</si>
  <si>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</si>
  <si>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</si>
  <si>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</si>
  <si>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</si>
  <si>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</si>
  <si>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</si>
  <si>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</si>
  <si>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</si>
  <si>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</si>
  <si>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</si>
  <si>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</si>
  <si>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</si>
  <si>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</si>
  <si>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</si>
  <si>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</si>
  <si>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</si>
  <si>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</si>
  <si>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</si>
  <si>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</si>
  <si>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</si>
  <si>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</si>
  <si>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</si>
  <si>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</si>
  <si>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</si>
  <si>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</si>
  <si>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</si>
  <si>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</si>
  <si>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</si>
  <si>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</si>
  <si>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</si>
  <si>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</si>
  <si>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</si>
  <si>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</si>
  <si>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</si>
  <si>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</si>
  <si>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</si>
  <si>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</si>
  <si>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</si>
  <si>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</si>
  <si>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</si>
  <si>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</si>
  <si>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</si>
  <si>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</si>
  <si>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</si>
  <si>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</si>
  <si>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</si>
  <si>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</si>
  <si>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</si>
  <si>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</si>
  <si>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</si>
  <si>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</si>
  <si>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</si>
  <si>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</si>
  <si>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</si>
  <si>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</si>
  <si>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</si>
  <si>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</si>
  <si>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</si>
  <si>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</si>
  <si>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</si>
  <si>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</si>
  <si>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</si>
  <si>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</si>
  <si>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</si>
  <si>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</si>
  <si>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</si>
  <si>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</si>
  <si>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</si>
  <si>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</si>
  <si>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</si>
  <si>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</si>
  <si>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</si>
  <si>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</si>
  <si>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</si>
  <si>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</si>
  <si>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</si>
  <si>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</si>
  <si>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</si>
  <si>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</si>
  <si>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</si>
  <si>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</si>
  <si>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</si>
  <si>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</si>
  <si>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</si>
  <si>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</si>
  <si>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</si>
  <si>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</si>
  <si>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</si>
  <si>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</si>
  <si>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</si>
  <si>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</si>
  <si>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</si>
  <si>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</si>
  <si>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</si>
  <si>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</si>
  <si>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</si>
  <si>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</si>
  <si>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</si>
  <si>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</si>
  <si>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</si>
  <si>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</si>
  <si>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</si>
  <si>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</si>
  <si>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</si>
  <si>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</si>
  <si>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</si>
  <si>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</si>
  <si>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</si>
  <si>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</si>
  <si>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</si>
  <si>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</si>
  <si>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</si>
  <si>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</si>
  <si>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</si>
  <si>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</si>
  <si>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</si>
  <si>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</si>
  <si>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</si>
  <si>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</si>
  <si>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</si>
  <si>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</si>
  <si>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</si>
  <si>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</si>
  <si>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</si>
  <si>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</si>
  <si>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</si>
  <si>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</si>
  <si>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</si>
  <si>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</si>
  <si>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</si>
  <si>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</si>
  <si>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</si>
  <si>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</si>
  <si>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</si>
  <si>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</si>
  <si>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</si>
  <si>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</si>
  <si>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</si>
  <si>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</si>
  <si>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</si>
  <si>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</si>
  <si>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</si>
  <si>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</si>
  <si>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</si>
  <si>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</si>
  <si>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</si>
  <si>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</si>
  <si>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</si>
  <si>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</si>
  <si>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</si>
  <si>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</si>
  <si>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</si>
  <si>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</si>
  <si>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</si>
  <si>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</si>
  <si>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</si>
  <si>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</si>
  <si>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</si>
  <si>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</si>
  <si>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</si>
  <si>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</si>
  <si>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</si>
  <si>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</si>
  <si>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</si>
  <si>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</si>
  <si>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</si>
  <si>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</si>
  <si>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</si>
  <si>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</si>
  <si>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</si>
  <si>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</si>
  <si>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</si>
  <si>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</si>
  <si>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</si>
  <si>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</si>
  <si>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</si>
  <si>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</si>
  <si>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</si>
  <si>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</si>
  <si>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</si>
  <si>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</si>
  <si>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</si>
  <si>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</si>
  <si>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</si>
  <si>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</si>
  <si>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</si>
  <si>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</si>
  <si>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</si>
  <si>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</si>
  <si>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</si>
  <si>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</si>
  <si>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</si>
  <si>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</si>
  <si>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</si>
  <si>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</si>
  <si>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</si>
  <si>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</si>
  <si>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</si>
  <si>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</si>
  <si>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</si>
  <si>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</si>
  <si>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</si>
  <si>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</si>
  <si>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</si>
  <si>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</si>
  <si>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</si>
  <si>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</si>
  <si>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</si>
  <si>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</si>
  <si>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</si>
  <si>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</si>
  <si>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</si>
  <si>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</si>
  <si>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</si>
  <si>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</si>
  <si>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</si>
  <si>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</si>
  <si>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</si>
  <si>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</si>
  <si>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</si>
  <si>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</si>
  <si>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</si>
  <si>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</si>
  <si>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</si>
  <si>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</si>
  <si>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</si>
  <si>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</si>
  <si>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</si>
  <si>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</si>
  <si>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</si>
  <si>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</si>
  <si>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</si>
  <si>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</si>
  <si>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</si>
  <si>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</si>
  <si>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</si>
  <si>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</si>
  <si>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</si>
  <si>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</si>
  <si>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</si>
  <si>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</si>
  <si>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</si>
  <si>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</si>
  <si>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</si>
  <si>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</si>
  <si>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</si>
  <si>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</si>
  <si>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</si>
  <si>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</si>
  <si>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</si>
  <si>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</si>
  <si>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</si>
  <si>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</si>
  <si>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</si>
  <si>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</si>
  <si>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</si>
  <si>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</si>
  <si>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</si>
  <si>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</si>
  <si>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</si>
  <si>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</si>
  <si>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</si>
  <si>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</si>
  <si>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</si>
  <si>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</si>
  <si>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</si>
  <si>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</si>
  <si>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</si>
  <si>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</si>
  <si>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</si>
  <si>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</si>
  <si>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</si>
  <si>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</si>
  <si>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</si>
  <si>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</si>
  <si>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</si>
  <si>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</si>
  <si>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</si>
  <si>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</si>
  <si>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</si>
  <si>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</si>
  <si>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</si>
  <si>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</si>
  <si>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</si>
  <si>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</si>
  <si>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</si>
  <si>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</si>
  <si>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</si>
  <si>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</si>
  <si>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</si>
  <si>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</si>
  <si>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</si>
  <si>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</si>
  <si>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</si>
  <si>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</si>
  <si>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</si>
  <si>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</si>
  <si>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</si>
  <si>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</si>
  <si>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</si>
  <si>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</si>
  <si>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</si>
  <si>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</si>
  <si>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</si>
  <si>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</si>
  <si>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</si>
  <si>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</si>
  <si>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</si>
  <si>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</si>
  <si>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</si>
  <si>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</si>
  <si>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</si>
  <si>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</si>
  <si>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</si>
  <si>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</si>
  <si>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</si>
  <si>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</si>
  <si>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</si>
  <si>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</si>
  <si>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</si>
  <si>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</si>
  <si>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</si>
  <si>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</si>
  <si>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</si>
  <si>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</si>
  <si>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</si>
  <si>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</si>
  <si>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</si>
  <si>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</si>
  <si>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</si>
  <si>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</si>
  <si>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</si>
  <si>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</si>
  <si>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</si>
  <si>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</si>
  <si>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</si>
  <si>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</si>
  <si>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</si>
  <si>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</si>
  <si>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</si>
  <si>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</si>
  <si>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</si>
  <si>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</si>
  <si>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</si>
  <si>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</si>
  <si>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</si>
  <si>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</si>
  <si>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</si>
  <si>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</si>
  <si>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</si>
  <si>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</si>
  <si>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</si>
  <si>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</si>
  <si>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</si>
  <si>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</si>
  <si>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</si>
  <si>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</si>
  <si>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</si>
  <si>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</si>
  <si>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</si>
  <si>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</si>
  <si>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</si>
  <si>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</si>
  <si>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</si>
  <si>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</si>
  <si>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</si>
  <si>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</si>
  <si>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</si>
  <si>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</si>
  <si>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</si>
  <si>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</si>
  <si>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</si>
  <si>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</si>
  <si>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</si>
  <si>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</si>
  <si>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</si>
  <si>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</si>
  <si>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</si>
  <si>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</si>
  <si>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</si>
  <si>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</si>
  <si>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</si>
  <si>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</si>
  <si>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</si>
  <si>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</si>
  <si>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</si>
  <si>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</si>
  <si>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</si>
  <si>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</si>
  <si>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</si>
  <si>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</si>
  <si>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</si>
  <si>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</si>
  <si>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</si>
  <si>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</si>
  <si>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</si>
  <si>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</si>
  <si>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</si>
  <si>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</si>
  <si>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</si>
  <si>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</si>
  <si>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</si>
  <si>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</si>
  <si>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</si>
  <si>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</si>
  <si>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</si>
  <si>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</si>
  <si>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</si>
  <si>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</si>
  <si>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</si>
  <si>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</si>
  <si>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</si>
  <si>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</si>
  <si>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</si>
  <si>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</si>
  <si>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</si>
  <si>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</si>
  <si>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</si>
  <si>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</si>
  <si>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</si>
  <si>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</si>
  <si>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</si>
  <si>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</si>
  <si>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</si>
  <si>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</si>
  <si>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</si>
  <si>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</si>
  <si>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</si>
  <si>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</si>
  <si>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</si>
  <si>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</si>
  <si>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</si>
  <si>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</si>
  <si>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</si>
  <si>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</si>
  <si>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</si>
  <si>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</si>
  <si>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</si>
  <si>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</si>
  <si>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</si>
  <si>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</si>
  <si>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</si>
  <si>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</si>
  <si>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</si>
  <si>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</si>
  <si>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</si>
  <si>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</si>
  <si>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</si>
  <si>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</si>
  <si>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</si>
  <si>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</si>
  <si>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</si>
  <si>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</si>
  <si>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</si>
  <si>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</si>
  <si>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</si>
  <si>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</si>
  <si>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</si>
  <si>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</si>
  <si>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</si>
  <si>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</si>
  <si>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</si>
  <si>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</si>
  <si>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</si>
  <si>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</si>
  <si>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</si>
  <si>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</si>
  <si>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</si>
  <si>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</si>
  <si>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</si>
  <si>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</si>
  <si>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</si>
  <si>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</si>
  <si>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</si>
  <si>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</si>
  <si>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</si>
  <si>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</si>
  <si>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</si>
  <si>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</si>
  <si>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</si>
  <si>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</si>
  <si>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</si>
  <si>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</si>
  <si>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</si>
  <si>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</si>
  <si>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</si>
  <si>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</si>
  <si>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</si>
  <si>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</si>
  <si>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</si>
  <si>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</si>
  <si>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</si>
  <si>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</si>
  <si>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</si>
  <si>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</si>
  <si>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</si>
  <si>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</si>
  <si>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</si>
  <si>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</si>
  <si>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</si>
  <si>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</si>
  <si>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</si>
  <si>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</si>
  <si>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</si>
  <si>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</si>
  <si>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</si>
  <si>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</si>
  <si>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</si>
  <si>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</si>
  <si>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</si>
  <si>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</si>
  <si>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</si>
  <si>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</si>
  <si>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</si>
  <si>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</si>
  <si>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</si>
  <si>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</si>
  <si>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</si>
  <si>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</si>
  <si>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</si>
  <si>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</si>
  <si>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</si>
  <si>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</si>
  <si>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</si>
  <si>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</si>
  <si>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</si>
  <si>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</si>
  <si>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</si>
  <si>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</si>
  <si>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</si>
  <si>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</si>
  <si>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</si>
  <si>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</si>
  <si>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</si>
  <si>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</si>
  <si>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</si>
  <si>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</si>
  <si>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</si>
  <si>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</si>
  <si>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</si>
  <si>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</si>
  <si>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</si>
  <si>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</si>
  <si>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</si>
  <si>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</si>
  <si>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</si>
  <si>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</si>
  <si>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</si>
  <si>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</si>
  <si>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</si>
  <si>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</si>
  <si>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</si>
  <si>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</si>
  <si>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</si>
  <si>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</si>
  <si>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</si>
  <si>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</si>
  <si>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</si>
  <si>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</si>
  <si>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</si>
  <si>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</si>
  <si>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</si>
  <si>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</si>
  <si>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</si>
  <si>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</si>
  <si>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</si>
  <si>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</si>
  <si>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</si>
  <si>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</si>
  <si>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</si>
  <si>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</si>
  <si>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</si>
  <si>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</si>
  <si>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</si>
  <si>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</si>
  <si>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</si>
  <si>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</si>
  <si>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</si>
  <si>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</si>
  <si>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</si>
  <si>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</si>
  <si>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</si>
  <si>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</si>
  <si>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</si>
  <si>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</si>
  <si>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</si>
  <si>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</si>
  <si>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</si>
  <si>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</si>
  <si>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</si>
  <si>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</si>
  <si>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</si>
  <si>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</si>
  <si>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</si>
  <si>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</si>
  <si>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</si>
  <si>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</si>
  <si>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</si>
  <si>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</si>
  <si>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</si>
  <si>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</si>
  <si>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</si>
  <si>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</si>
  <si>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</si>
  <si>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</si>
  <si>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</si>
  <si>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</si>
  <si>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</si>
  <si>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</si>
  <si>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</si>
  <si>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</si>
  <si>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</si>
  <si>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</si>
  <si>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</si>
  <si>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</si>
  <si>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</si>
  <si>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</si>
  <si>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</si>
  <si>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</si>
  <si>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</si>
  <si>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</si>
  <si>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</si>
  <si>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</si>
  <si>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</si>
  <si>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</si>
  <si>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</si>
  <si>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</si>
  <si>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</si>
  <si>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</si>
  <si>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</si>
  <si>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</si>
  <si>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</si>
  <si>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</si>
  <si>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</si>
  <si>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</si>
  <si>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</si>
  <si>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</si>
  <si>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</si>
  <si>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</si>
  <si>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</si>
  <si>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</si>
  <si>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</si>
  <si>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</si>
  <si>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</si>
  <si>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</si>
  <si>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</si>
  <si>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</si>
  <si>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</si>
  <si>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</si>
  <si>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</si>
  <si>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</si>
  <si>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</si>
  <si>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</si>
  <si>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</si>
  <si>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</si>
  <si>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</si>
  <si>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</si>
  <si>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</si>
  <si>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</si>
  <si>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</si>
  <si>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</si>
  <si>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</si>
  <si>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</si>
  <si>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</si>
  <si>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</si>
  <si>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</si>
  <si>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</si>
  <si>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</si>
  <si>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</si>
  <si>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</si>
  <si>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</si>
  <si>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</si>
  <si>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</si>
  <si>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</si>
  <si>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</si>
  <si>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</si>
  <si>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</si>
  <si>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</si>
  <si>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</si>
  <si>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</si>
  <si>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</si>
  <si>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</si>
  <si>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</si>
  <si>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</si>
  <si>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</si>
  <si>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</si>
  <si>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</si>
  <si>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</si>
  <si>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</si>
  <si>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</si>
  <si>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</si>
  <si>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</si>
  <si>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</si>
  <si>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</si>
  <si>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</si>
  <si>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</si>
  <si>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</si>
  <si>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</si>
  <si>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</si>
  <si>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</si>
  <si>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</si>
  <si>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</si>
  <si>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</si>
  <si>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</si>
  <si>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</si>
  <si>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</si>
  <si>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</si>
  <si>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</si>
  <si>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</si>
  <si>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</si>
  <si>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</si>
  <si>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</si>
  <si>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</si>
  <si>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</si>
  <si>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</si>
  <si>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</si>
  <si>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</si>
  <si>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</si>
  <si>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</si>
  <si>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</si>
  <si>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</si>
  <si>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</si>
  <si>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</si>
  <si>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</si>
  <si>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</si>
  <si>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</si>
  <si>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</si>
  <si>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</si>
  <si>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</si>
  <si>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</si>
  <si>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</si>
  <si>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</si>
  <si>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</si>
  <si>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</si>
  <si>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</si>
  <si>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</si>
  <si>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</si>
  <si>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</si>
  <si>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</si>
  <si>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</si>
  <si>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</si>
  <si>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</si>
  <si>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</si>
  <si>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</si>
  <si>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</si>
  <si>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</si>
  <si>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</si>
  <si>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</si>
  <si>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</si>
  <si>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</si>
  <si>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</si>
  <si>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</si>
  <si>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</si>
  <si>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</si>
  <si>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</si>
  <si>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</si>
  <si>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</si>
  <si>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</si>
  <si>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</si>
  <si>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</si>
  <si>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</si>
  <si>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</si>
  <si>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</si>
  <si>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</si>
  <si>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</si>
  <si>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</si>
  <si>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</si>
  <si>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</si>
  <si>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</si>
  <si>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</si>
  <si>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</si>
  <si>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</si>
  <si>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</si>
  <si>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</si>
  <si>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</si>
  <si>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</si>
  <si>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</si>
  <si>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</si>
  <si>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</si>
  <si>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</si>
  <si>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</si>
  <si>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</si>
  <si>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</si>
  <si>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</si>
  <si>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</si>
  <si>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</si>
  <si>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</si>
  <si>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</si>
  <si>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</si>
  <si>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</si>
  <si>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</si>
  <si>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</si>
  <si>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</si>
  <si>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</si>
  <si>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</si>
  <si>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</si>
  <si>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</si>
  <si>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</si>
  <si>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</si>
  <si>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</si>
  <si>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</si>
  <si>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</si>
  <si>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</si>
  <si>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</si>
  <si>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</si>
  <si>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</si>
  <si>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</si>
  <si>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</si>
  <si>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</si>
  <si>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</si>
  <si>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</si>
  <si>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</si>
  <si>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</si>
  <si>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</si>
  <si>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</si>
  <si>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</si>
  <si>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</si>
  <si>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</si>
  <si>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</si>
  <si>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</si>
  <si>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</si>
  <si>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</si>
  <si>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</si>
  <si>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</si>
  <si>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</si>
  <si>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</si>
  <si>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</si>
  <si>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</si>
  <si>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</si>
  <si>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</si>
  <si>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</si>
  <si>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</si>
  <si>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</si>
  <si>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</si>
  <si>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</si>
  <si>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</si>
  <si>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</si>
  <si>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</si>
  <si>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</si>
  <si>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</si>
  <si>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</si>
  <si>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</si>
  <si>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</si>
  <si>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</si>
  <si>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</si>
  <si>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</si>
  <si>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</si>
  <si>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</si>
  <si>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</si>
  <si>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</si>
  <si>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</si>
  <si>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</si>
  <si>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</si>
  <si>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</si>
  <si>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</si>
  <si>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</si>
  <si>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</si>
  <si>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</si>
  <si>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</si>
  <si>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</si>
  <si>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</si>
  <si>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</si>
  <si>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</si>
  <si>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</si>
  <si>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</si>
  <si>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</si>
  <si>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</si>
  <si>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</si>
  <si>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</si>
  <si>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</si>
  <si>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</si>
  <si>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</si>
  <si>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</si>
  <si>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</si>
  <si>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</si>
  <si>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</si>
  <si>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</si>
  <si>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</si>
  <si>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</si>
  <si>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</si>
  <si>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</si>
  <si>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</si>
  <si>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</si>
  <si>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</si>
  <si>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</si>
  <si>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</si>
  <si>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</si>
  <si>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</si>
  <si>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</si>
  <si>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</si>
  <si>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</si>
  <si>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</si>
  <si>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</si>
  <si>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</si>
  <si>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</si>
  <si>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</si>
  <si>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</si>
  <si>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</si>
  <si>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</si>
  <si>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</si>
  <si>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</si>
  <si>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</si>
  <si>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</si>
  <si>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</si>
  <si>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</si>
  <si>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</si>
  <si>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</si>
  <si>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</si>
  <si>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</si>
  <si>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</si>
  <si>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</si>
  <si>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</si>
  <si>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</si>
  <si>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</si>
  <si>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</si>
  <si>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</si>
  <si>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</si>
  <si>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</si>
  <si>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</si>
  <si>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</si>
  <si>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</si>
  <si>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</si>
  <si>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</si>
  <si>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</si>
  <si>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</si>
  <si>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</si>
  <si>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</si>
  <si>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</si>
  <si>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</si>
  <si>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</si>
  <si>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</si>
  <si>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</si>
  <si>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</si>
  <si>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</si>
  <si>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</si>
  <si>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</si>
  <si>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</si>
  <si>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</si>
  <si>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</si>
  <si>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</si>
  <si>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</si>
  <si>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</si>
  <si>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</si>
  <si>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</si>
  <si>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</si>
  <si>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</si>
  <si>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</si>
  <si>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</si>
  <si>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</si>
  <si>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</si>
  <si>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</si>
  <si>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</si>
  <si>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</si>
  <si>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</si>
  <si>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</si>
  <si>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</si>
  <si>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</si>
  <si>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</si>
  <si>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</si>
  <si>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</si>
  <si>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</si>
  <si>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</si>
  <si>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</si>
  <si>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</si>
  <si>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</si>
  <si>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</si>
  <si>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</si>
  <si>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</si>
  <si>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</si>
  <si>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</si>
  <si>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</si>
  <si>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</si>
  <si>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</si>
  <si>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</si>
  <si>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</si>
  <si>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</si>
  <si>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</si>
  <si>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</si>
  <si>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</si>
  <si>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</si>
  <si>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</si>
  <si>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</si>
  <si>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</si>
  <si>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</si>
  <si>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</si>
  <si>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</si>
  <si>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</si>
  <si>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</si>
  <si>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</si>
  <si>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</si>
  <si>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</si>
  <si>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</si>
  <si>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</si>
  <si>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</si>
  <si>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</si>
  <si>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</si>
  <si>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</si>
  <si>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</si>
  <si>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</si>
  <si>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</si>
  <si>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</si>
  <si>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</si>
  <si>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</si>
  <si>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</si>
  <si>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</si>
  <si>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</si>
  <si>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</si>
  <si>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</si>
  <si>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</si>
  <si>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</si>
  <si>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</si>
  <si>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</si>
  <si>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</si>
  <si>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</si>
  <si>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</si>
  <si>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</si>
  <si>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</si>
  <si>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</si>
  <si>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</si>
  <si>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</si>
  <si>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</si>
  <si>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</si>
  <si>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</si>
  <si>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</si>
  <si>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</si>
  <si>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</si>
  <si>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</si>
  <si>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</si>
  <si>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</si>
  <si>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</si>
  <si>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</si>
  <si>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</si>
  <si>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</si>
  <si>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</si>
  <si>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</si>
  <si>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</si>
  <si>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</si>
  <si>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</si>
  <si>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</si>
  <si>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</si>
  <si>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</si>
  <si>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</si>
  <si>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</si>
  <si>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</si>
  <si>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</si>
  <si>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</si>
  <si>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</si>
  <si>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</si>
  <si>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</si>
  <si>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</si>
  <si>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</si>
  <si>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</si>
  <si>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</si>
  <si>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</si>
  <si>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</si>
  <si>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</si>
  <si>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</si>
  <si>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</si>
  <si>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</si>
  <si>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</si>
  <si>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</si>
  <si>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</si>
  <si>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</si>
  <si>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</si>
  <si>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</si>
  <si>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</si>
  <si>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</si>
  <si>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</si>
  <si>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</si>
  <si>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</si>
  <si>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</si>
  <si>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</si>
  <si>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</si>
  <si>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</si>
  <si>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</si>
  <si>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</si>
  <si>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</si>
  <si>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</si>
  <si>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</si>
  <si>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</si>
  <si>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</si>
  <si>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</si>
  <si>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</si>
  <si>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</si>
  <si>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</si>
  <si>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</si>
  <si>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</si>
  <si>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</si>
  <si>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</si>
  <si>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</si>
  <si>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</si>
  <si>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</si>
  <si>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</si>
  <si>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</si>
  <si>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</si>
  <si>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</si>
  <si>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</si>
  <si>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</si>
  <si>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</si>
  <si>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</si>
  <si>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</si>
  <si>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</si>
  <si>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</si>
  <si>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</si>
  <si>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</si>
  <si>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</si>
  <si>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</si>
  <si>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</si>
  <si>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</si>
  <si>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</si>
  <si>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</si>
  <si>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</si>
  <si>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</si>
  <si>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</si>
  <si>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</si>
  <si>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</si>
  <si>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</si>
  <si>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</si>
  <si>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</si>
  <si>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</si>
  <si>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</si>
  <si>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</si>
  <si>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</si>
  <si>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</si>
  <si>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</si>
  <si>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</si>
  <si>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</si>
  <si>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</si>
  <si>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</si>
  <si>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</si>
  <si>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</si>
  <si>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</si>
  <si>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</si>
  <si>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</si>
  <si>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</si>
  <si>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</si>
  <si>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</si>
  <si>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</si>
  <si>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</si>
  <si>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</si>
  <si>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</si>
  <si>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</si>
  <si>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</si>
  <si>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</si>
  <si>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</si>
  <si>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</si>
  <si>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</si>
  <si>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</si>
  <si>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</si>
  <si>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</si>
  <si>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</si>
  <si>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</si>
  <si>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</si>
  <si>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</si>
  <si>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</si>
  <si>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</si>
  <si>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</si>
  <si>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</si>
  <si>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</si>
  <si>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</si>
  <si>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</si>
  <si>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</si>
  <si>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</si>
  <si>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</si>
  <si>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</si>
  <si>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</si>
  <si>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</si>
  <si>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</si>
  <si>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</si>
  <si>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</si>
  <si>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</si>
  <si>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</si>
  <si>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</si>
  <si>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</si>
  <si>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</si>
  <si>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</si>
  <si>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</si>
  <si>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</si>
  <si>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</si>
  <si>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</si>
  <si>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</si>
  <si>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</si>
  <si>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</si>
  <si>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</si>
  <si>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</si>
  <si>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</si>
  <si>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</si>
  <si>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</si>
  <si>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</si>
  <si>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</si>
  <si>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</si>
  <si>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</si>
  <si>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</si>
  <si>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</si>
  <si>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</si>
  <si>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</si>
  <si>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</si>
  <si>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</si>
  <si>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</si>
  <si>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</si>
  <si>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</si>
  <si>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</si>
  <si>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</si>
  <si>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</si>
  <si>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</si>
  <si>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</si>
  <si>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</si>
  <si>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</si>
  <si>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</si>
  <si>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</si>
  <si>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</si>
  <si>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</si>
  <si>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</si>
  <si>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</si>
  <si>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</si>
  <si>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</si>
  <si>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</si>
  <si>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</si>
  <si>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</si>
  <si>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</si>
  <si>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</si>
  <si>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</si>
  <si>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</si>
  <si>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</si>
  <si>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</si>
  <si>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</si>
  <si>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</si>
  <si>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</si>
  <si>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</si>
  <si>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</si>
  <si>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</si>
  <si>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</si>
  <si>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</si>
  <si>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</si>
  <si>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</si>
  <si>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</si>
  <si>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</si>
  <si>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</si>
  <si>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</si>
  <si>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</si>
  <si>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</si>
  <si>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</si>
  <si>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</si>
  <si>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</si>
  <si>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</si>
  <si>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</si>
  <si>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</si>
  <si>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</si>
  <si>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</si>
  <si>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</si>
  <si>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</si>
  <si>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</si>
  <si>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</si>
  <si>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</si>
  <si>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</si>
  <si>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</si>
  <si>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</si>
  <si>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</si>
  <si>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</si>
  <si>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</si>
  <si>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</si>
  <si>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</si>
  <si>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</si>
  <si>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</si>
  <si>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</si>
  <si>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</si>
  <si>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</si>
  <si>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</si>
  <si>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</si>
  <si>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</si>
  <si>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</si>
  <si>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</si>
  <si>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</si>
  <si>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</si>
  <si>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</si>
  <si>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</si>
  <si>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</si>
  <si>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</si>
  <si>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</si>
  <si>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</si>
  <si>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</si>
  <si>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</si>
  <si>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</si>
  <si>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</si>
  <si>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</si>
  <si>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</si>
  <si>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</si>
  <si>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</si>
  <si>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</si>
  <si>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</si>
  <si>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</si>
  <si>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</si>
  <si>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</si>
  <si>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</si>
  <si>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</si>
  <si>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</si>
  <si>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</si>
  <si>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</si>
  <si>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</si>
  <si>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</si>
  <si>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</si>
  <si>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</si>
  <si>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</si>
  <si>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</si>
  <si>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</si>
  <si>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</si>
  <si>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</si>
  <si>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</si>
  <si>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</si>
  <si>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</si>
  <si>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</si>
  <si>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</si>
  <si>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</si>
  <si>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</si>
  <si>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</si>
  <si>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</si>
  <si>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</si>
  <si>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</si>
  <si>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</si>
  <si>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</si>
  <si>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</si>
  <si>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</si>
  <si>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</si>
  <si>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</si>
  <si>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</si>
  <si>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</si>
  <si>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</si>
  <si>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</si>
  <si>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</si>
  <si>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</si>
  <si>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</si>
  <si>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</si>
  <si>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</si>
  <si>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</si>
  <si>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</si>
  <si>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</si>
  <si>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</si>
  <si>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</si>
  <si>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</si>
  <si>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</si>
  <si>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</si>
  <si>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</si>
  <si>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</si>
  <si>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</si>
  <si>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</si>
  <si>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</si>
  <si>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</si>
  <si>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</si>
  <si>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</si>
  <si>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</si>
  <si>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</si>
  <si>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</si>
  <si>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</si>
  <si>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</si>
  <si>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</si>
  <si>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</si>
  <si>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</si>
  <si>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</si>
  <si>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</si>
  <si>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</si>
  <si>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</si>
  <si>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</si>
  <si>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</si>
  <si>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</si>
  <si>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</si>
  <si>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</si>
  <si>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</si>
  <si>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</si>
  <si>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</si>
  <si>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</si>
  <si>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</si>
  <si>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</si>
  <si>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</si>
  <si>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</si>
  <si>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</si>
  <si>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</si>
  <si>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</si>
  <si>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</si>
  <si>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</si>
  <si>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</si>
  <si>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</si>
  <si>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</si>
  <si>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</si>
  <si>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</si>
  <si>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</si>
  <si>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</si>
  <si>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</si>
  <si>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</si>
  <si>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</si>
  <si>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</si>
  <si>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</si>
  <si>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</si>
  <si>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</si>
  <si>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</si>
  <si>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</si>
  <si>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</si>
  <si>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</si>
  <si>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</si>
  <si>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</si>
  <si>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</si>
  <si>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</si>
  <si>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</si>
  <si>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</si>
  <si>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</si>
  <si>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</si>
  <si>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</si>
  <si>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</si>
  <si>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</si>
  <si>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</si>
  <si>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</si>
  <si>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</si>
  <si>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</si>
  <si>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</si>
  <si>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</si>
  <si>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</si>
  <si>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</si>
  <si>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</si>
  <si>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</si>
  <si>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</si>
  <si>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</si>
  <si>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</si>
  <si>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</si>
  <si>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</si>
  <si>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</si>
  <si>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</si>
  <si>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</si>
  <si>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</si>
  <si>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</si>
  <si>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</si>
  <si>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</si>
  <si>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</si>
  <si>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</si>
  <si>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</si>
  <si>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</si>
  <si>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</si>
  <si>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</si>
  <si>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</si>
  <si>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</si>
  <si>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</si>
  <si>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</si>
  <si>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</si>
  <si>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</si>
  <si>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</si>
  <si>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</si>
  <si>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</si>
  <si>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</si>
  <si>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</si>
  <si>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</si>
  <si>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</si>
  <si>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</si>
  <si>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</si>
  <si>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</si>
  <si>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</si>
  <si>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</si>
  <si>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</si>
  <si>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</si>
  <si>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</si>
  <si>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</si>
  <si>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</si>
  <si>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</si>
  <si>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</si>
  <si>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</si>
  <si>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</si>
  <si>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</si>
  <si>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</si>
  <si>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</si>
  <si>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</si>
  <si>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</si>
  <si>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</si>
  <si>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</si>
  <si>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</si>
  <si>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</si>
  <si>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</si>
  <si>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</si>
  <si>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</si>
  <si>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</si>
  <si>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</si>
  <si>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</si>
  <si>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</si>
  <si>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</si>
  <si>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</si>
  <si>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</si>
  <si>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</si>
  <si>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</si>
  <si>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</si>
  <si>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</si>
  <si>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</si>
  <si>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</si>
  <si>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</si>
  <si>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</si>
  <si>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</si>
  <si>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</si>
  <si>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</si>
  <si>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</si>
  <si>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</si>
  <si>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</si>
  <si>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</si>
  <si>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</si>
  <si>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</si>
  <si>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</si>
  <si>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</si>
  <si>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</si>
  <si>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</si>
  <si>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</si>
  <si>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</si>
  <si>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</si>
  <si>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</si>
  <si>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</si>
  <si>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</si>
  <si>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</si>
  <si>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</si>
  <si>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</si>
  <si>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</si>
  <si>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</si>
  <si>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</si>
  <si>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</si>
  <si>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</si>
  <si>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</si>
  <si>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</si>
  <si>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</si>
  <si>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</si>
  <si>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</si>
  <si>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</si>
  <si>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</si>
  <si>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</si>
  <si>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</si>
  <si>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</si>
  <si>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</si>
  <si>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</si>
  <si>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</si>
  <si>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</si>
  <si>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</si>
  <si>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</si>
  <si>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</si>
  <si>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</si>
  <si>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</si>
  <si>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</si>
  <si>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</si>
  <si>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</si>
  <si>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</si>
  <si>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</si>
  <si>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</si>
  <si>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</si>
  <si>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</si>
  <si>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</si>
  <si>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</si>
  <si>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</si>
  <si>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</si>
  <si>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</si>
  <si>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</si>
  <si>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</si>
  <si>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</si>
  <si>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</si>
  <si>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</si>
  <si>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</si>
  <si>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</si>
  <si>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</si>
  <si>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</si>
  <si>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</si>
  <si>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</si>
  <si>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</si>
  <si>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</si>
  <si>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</si>
  <si>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</si>
  <si>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</si>
  <si>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</si>
  <si>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</si>
  <si>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</si>
  <si>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</si>
  <si>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</si>
  <si>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</si>
  <si>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</si>
  <si>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</si>
  <si>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</si>
  <si>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</si>
  <si>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</si>
  <si>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</si>
  <si>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</si>
  <si>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</si>
  <si>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</si>
  <si>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</si>
  <si>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</si>
  <si>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</si>
  <si>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</si>
  <si>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</si>
  <si>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</si>
  <si>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</si>
  <si>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</si>
  <si>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</si>
  <si>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</si>
  <si>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</si>
  <si>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</si>
  <si>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</si>
  <si>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</si>
  <si>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</si>
  <si>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</si>
  <si>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</si>
  <si>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</si>
  <si>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</si>
  <si>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</si>
  <si>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</si>
  <si>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</si>
  <si>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</si>
  <si>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</si>
  <si>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</si>
  <si>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</si>
  <si>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</si>
  <si>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</si>
  <si>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</si>
  <si>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</si>
  <si>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</si>
  <si>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</si>
  <si>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</si>
  <si>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</si>
  <si>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</si>
  <si>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</si>
  <si>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</si>
  <si>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</si>
  <si>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</si>
  <si>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</si>
  <si>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</si>
  <si>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</si>
  <si>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</si>
  <si>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</si>
  <si>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</si>
  <si>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</si>
  <si>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</si>
  <si>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</si>
  <si>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</si>
  <si>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</si>
  <si>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</si>
  <si>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</si>
  <si>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</si>
  <si>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</si>
  <si>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</si>
  <si>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</si>
  <si>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</si>
  <si>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</si>
  <si>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</si>
  <si>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</si>
  <si>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</si>
  <si>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</si>
  <si>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</si>
  <si>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</si>
  <si>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</si>
  <si>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</si>
  <si>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</si>
  <si>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</si>
  <si>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</si>
  <si>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</si>
  <si>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</si>
  <si>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</si>
  <si>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</si>
  <si>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</si>
  <si>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</si>
  <si>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</si>
  <si>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</si>
  <si>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</si>
  <si>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</si>
  <si>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</si>
  <si>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</si>
  <si>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</si>
  <si>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</si>
  <si>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</si>
  <si>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</si>
  <si>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</si>
  <si>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</si>
  <si>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</si>
  <si>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</si>
  <si>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</si>
  <si>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</si>
  <si>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</si>
  <si>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</si>
  <si>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</si>
  <si>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</si>
  <si>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</si>
  <si>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</si>
  <si>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</si>
  <si>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</si>
  <si>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</si>
  <si>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</si>
  <si>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</si>
  <si>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</si>
  <si>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</si>
  <si>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</si>
  <si>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</si>
  <si>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</si>
  <si>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</si>
  <si>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</si>
  <si>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</si>
  <si>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</si>
  <si>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</si>
  <si>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</si>
  <si>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</si>
  <si>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</si>
  <si>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</si>
  <si>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</si>
  <si>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</si>
  <si>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</si>
  <si>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</si>
  <si>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</si>
  <si>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</si>
  <si>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</si>
  <si>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</si>
  <si>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</si>
  <si>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</si>
  <si>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</si>
  <si>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</si>
  <si>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</si>
  <si>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</si>
  <si>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</si>
  <si>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</si>
  <si>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</si>
  <si>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</si>
  <si>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</si>
  <si>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</si>
  <si>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</si>
  <si>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</si>
  <si>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</si>
  <si>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</si>
  <si>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</si>
  <si>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</si>
  <si>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</si>
  <si>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</si>
  <si>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</si>
  <si>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</si>
  <si>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</si>
  <si>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</si>
  <si>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</si>
  <si>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</si>
  <si>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</si>
  <si>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</si>
  <si>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</si>
  <si>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</si>
  <si>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</si>
  <si>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</si>
  <si>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</si>
  <si>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</si>
  <si>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</si>
  <si>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</si>
  <si>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</si>
  <si>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</si>
  <si>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</si>
  <si>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</si>
  <si>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</si>
  <si>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</si>
  <si>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</si>
  <si>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</si>
  <si>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</si>
  <si>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</si>
  <si>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</si>
  <si>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</si>
  <si>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</si>
  <si>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</si>
  <si>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</si>
  <si>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</si>
  <si>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</si>
  <si>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</si>
  <si>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</si>
  <si>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</si>
  <si>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</si>
  <si>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</si>
  <si>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</si>
  <si>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</si>
  <si>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</si>
  <si>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</si>
  <si>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</si>
  <si>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</si>
  <si>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</si>
  <si>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</si>
  <si>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</si>
  <si>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</si>
  <si>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</si>
  <si>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</si>
  <si>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</si>
  <si>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</si>
  <si>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</si>
  <si>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</si>
  <si>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</si>
  <si>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</si>
  <si>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</si>
  <si>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</si>
  <si>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</si>
  <si>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</si>
  <si>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</si>
  <si>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</si>
  <si>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</si>
  <si>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</si>
  <si>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</si>
  <si>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</si>
  <si>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</si>
  <si>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</si>
  <si>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</si>
  <si>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</si>
  <si>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</si>
  <si>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</si>
  <si>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</si>
  <si>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</si>
  <si>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</si>
  <si>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</si>
  <si>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</si>
  <si>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</si>
  <si>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</si>
  <si>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</si>
  <si>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</si>
  <si>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</si>
  <si>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</si>
  <si>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</si>
  <si>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</si>
  <si>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</si>
  <si>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</si>
  <si>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</si>
  <si>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</si>
  <si>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</si>
  <si>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</si>
  <si>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</si>
  <si>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</si>
  <si>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</si>
  <si>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</si>
  <si>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</si>
  <si>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</si>
  <si>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</si>
  <si>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</si>
  <si>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</si>
  <si>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</si>
  <si>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</si>
  <si>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</si>
  <si>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</si>
  <si>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</si>
  <si>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</si>
  <si>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</si>
  <si>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</si>
  <si>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</si>
  <si>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</si>
  <si>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</si>
  <si>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</si>
  <si>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</si>
  <si>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</si>
  <si>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</si>
  <si>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</si>
  <si>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</si>
  <si>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</si>
  <si>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</si>
  <si>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</si>
  <si>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</si>
  <si>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</si>
  <si>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</si>
  <si>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</si>
  <si>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</si>
  <si>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</si>
  <si>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</si>
  <si>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</si>
  <si>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</si>
  <si>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</si>
  <si>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</si>
  <si>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</si>
  <si>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</si>
  <si>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</si>
  <si>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</si>
  <si>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</si>
  <si>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</si>
  <si>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</si>
  <si>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</si>
  <si>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</si>
  <si>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</si>
  <si>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</si>
  <si>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</si>
  <si>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</si>
  <si>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</si>
  <si>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</si>
  <si>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</si>
  <si>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</si>
  <si>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</si>
  <si>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</si>
  <si>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</si>
  <si>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</si>
  <si>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</si>
  <si>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</si>
  <si>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</si>
  <si>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</si>
  <si>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</si>
  <si>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</si>
  <si>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</si>
  <si>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</si>
  <si>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</si>
  <si>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</si>
  <si>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</si>
  <si>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</si>
  <si>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</si>
  <si>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</si>
  <si>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</si>
  <si>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</si>
  <si>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</si>
  <si>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</si>
  <si>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</si>
  <si>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</si>
  <si>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</si>
  <si>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</si>
  <si>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</si>
  <si>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</si>
  <si>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</si>
  <si>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</si>
  <si>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</si>
  <si>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</si>
  <si>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</si>
  <si>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</si>
  <si>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</si>
  <si>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</si>
  <si>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</si>
  <si>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</si>
  <si>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</si>
  <si>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</si>
  <si>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</si>
  <si>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</si>
  <si>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</si>
  <si>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</si>
  <si>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</si>
  <si>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</si>
  <si>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</si>
  <si>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</si>
  <si>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</si>
  <si>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</si>
  <si>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</si>
  <si>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</si>
  <si>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</si>
  <si>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</si>
  <si>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</si>
  <si>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</si>
  <si>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</si>
  <si>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</si>
  <si>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</si>
  <si>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</si>
  <si>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</si>
  <si>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</si>
  <si>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</si>
  <si>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</si>
  <si>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</si>
  <si>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</si>
  <si>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</si>
  <si>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</si>
  <si>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</si>
  <si>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</si>
  <si>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</si>
  <si>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</si>
  <si>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</si>
  <si>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</si>
  <si>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</si>
  <si>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</si>
  <si>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</si>
  <si>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</si>
  <si>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</si>
  <si>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</si>
  <si>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</si>
  <si>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</si>
  <si>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</si>
  <si>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</si>
  <si>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</si>
  <si>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</si>
  <si>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</si>
  <si>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</si>
  <si>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</si>
  <si>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</si>
  <si>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</si>
  <si>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</si>
  <si>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</si>
  <si>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</si>
  <si>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</si>
  <si>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</si>
  <si>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</si>
  <si>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</si>
  <si>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</si>
  <si>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</si>
  <si>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</si>
  <si>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</si>
  <si>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</si>
  <si>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</si>
  <si>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</si>
  <si>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</si>
  <si>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</si>
  <si>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</si>
  <si>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</si>
  <si>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</si>
  <si>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</si>
  <si>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</si>
  <si>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</si>
  <si>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</si>
  <si>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</si>
  <si>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</si>
  <si>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</si>
  <si>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</si>
  <si>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</si>
  <si>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</si>
  <si>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</si>
  <si>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</si>
  <si>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</si>
  <si>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</si>
  <si>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</si>
  <si>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</si>
  <si>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</si>
  <si>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</si>
  <si>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</si>
  <si>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</si>
  <si>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</si>
  <si>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</si>
  <si>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</si>
  <si>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</si>
  <si>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</si>
  <si>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</si>
  <si>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</si>
  <si>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</si>
  <si>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</si>
  <si>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</si>
  <si>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</si>
  <si>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</si>
  <si>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</si>
  <si>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</si>
  <si>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</si>
  <si>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</si>
  <si>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</si>
  <si>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</si>
  <si>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</si>
  <si>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</si>
  <si>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</si>
  <si>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</si>
  <si>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</si>
  <si>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</si>
  <si>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</si>
  <si>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</si>
  <si>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</si>
  <si>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</si>
  <si>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</si>
  <si>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</si>
  <si>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</si>
  <si>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</si>
  <si>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</si>
  <si>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</si>
  <si>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</si>
  <si>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</si>
  <si>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</si>
  <si>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</si>
  <si>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</si>
  <si>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</si>
  <si>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</si>
  <si>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</si>
  <si>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</si>
  <si>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</si>
  <si>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</si>
  <si>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</si>
  <si>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</si>
  <si>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</si>
  <si>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</si>
  <si>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</si>
  <si>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</si>
  <si>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</si>
  <si>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</si>
  <si>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</si>
  <si>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</si>
  <si>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</si>
  <si>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</si>
  <si>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</si>
  <si>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</si>
  <si>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</si>
  <si>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</si>
  <si>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</si>
  <si>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</si>
  <si>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</si>
  <si>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</si>
  <si>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</si>
  <si>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</si>
  <si>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</si>
  <si>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</si>
  <si>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</si>
  <si>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</si>
  <si>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</si>
  <si>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</si>
  <si>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</si>
  <si>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</si>
  <si>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</si>
  <si>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</si>
  <si>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</si>
  <si>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</si>
  <si>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</si>
  <si>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</si>
  <si>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</si>
  <si>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</si>
  <si>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</si>
  <si>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</si>
  <si>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</si>
  <si>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</si>
  <si>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</si>
  <si>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</si>
  <si>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</si>
  <si>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</si>
  <si>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</si>
  <si>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</si>
  <si>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</si>
  <si>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</si>
  <si>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</si>
  <si>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</si>
  <si>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</si>
  <si>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</si>
  <si>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</si>
  <si>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</si>
  <si>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</si>
  <si>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</si>
  <si>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</si>
  <si>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</si>
  <si>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</si>
  <si>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</si>
  <si>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</si>
  <si>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</si>
  <si>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</si>
  <si>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</si>
  <si>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</si>
  <si>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</si>
  <si>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</si>
  <si>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</si>
  <si>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</si>
  <si>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</si>
  <si>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</si>
  <si>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</si>
  <si>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</si>
  <si>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</si>
  <si>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</si>
  <si>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</si>
  <si>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</si>
  <si>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</si>
  <si>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</si>
  <si>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</si>
  <si>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</si>
  <si>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</si>
  <si>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</si>
  <si>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</si>
  <si>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</si>
  <si>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</si>
  <si>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</si>
  <si>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</si>
  <si>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</si>
  <si>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</si>
  <si>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</si>
  <si>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</si>
  <si>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</si>
  <si>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</si>
  <si>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</si>
  <si>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</si>
  <si>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</si>
  <si>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</si>
  <si>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</si>
  <si>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</si>
  <si>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</si>
  <si>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</si>
  <si>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</si>
  <si>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</si>
  <si>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</si>
  <si>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</si>
  <si>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</si>
  <si>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</si>
  <si>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</si>
  <si>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</si>
  <si>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</si>
  <si>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</si>
  <si>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</si>
  <si>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</si>
  <si>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</si>
  <si>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</si>
  <si>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</si>
  <si>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</si>
  <si>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</si>
  <si>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</si>
  <si>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</si>
  <si>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</si>
  <si>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</si>
  <si>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</si>
  <si>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</si>
  <si>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</si>
  <si>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</si>
  <si>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</si>
  <si>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</si>
  <si>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</si>
  <si>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</si>
  <si>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</si>
  <si>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</si>
  <si>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</si>
  <si>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</si>
  <si>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</si>
  <si>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</si>
  <si>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</si>
  <si>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</si>
  <si>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</si>
  <si>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</si>
  <si>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</si>
  <si>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</si>
  <si>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</si>
  <si>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</si>
  <si>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</si>
  <si>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</si>
  <si>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</si>
  <si>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</si>
  <si>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</si>
  <si>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</si>
  <si>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</si>
  <si>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</si>
  <si>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</si>
  <si>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</si>
  <si>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</si>
  <si>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</si>
  <si>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</si>
  <si>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</si>
  <si>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</si>
  <si>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</si>
  <si>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</si>
  <si>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</si>
  <si>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</si>
  <si>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</si>
  <si>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</si>
  <si>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</si>
  <si>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</si>
  <si>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</si>
  <si>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</si>
  <si>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</si>
  <si>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</si>
  <si>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</si>
  <si>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</si>
  <si>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</si>
  <si>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</si>
  <si>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</si>
  <si>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</si>
  <si>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</si>
  <si>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</si>
  <si>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</si>
  <si>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</si>
  <si>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</si>
  <si>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</si>
  <si>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</si>
  <si>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</si>
  <si>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</si>
  <si>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</si>
  <si>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</si>
  <si>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</si>
  <si>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</si>
  <si>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</si>
  <si>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</si>
  <si>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</si>
  <si>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</si>
  <si>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</si>
  <si>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</si>
  <si>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</si>
  <si>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</si>
  <si>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</si>
  <si>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</si>
  <si>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</si>
  <si>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</si>
  <si>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</si>
  <si>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</si>
  <si>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</si>
  <si>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</si>
  <si>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</si>
  <si>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</si>
  <si>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</si>
  <si>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</si>
  <si>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</si>
  <si>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</si>
  <si>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</si>
  <si>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</si>
  <si>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</si>
  <si>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</si>
  <si>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</si>
  <si>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</si>
  <si>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</si>
  <si>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</si>
  <si>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</si>
  <si>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</si>
  <si>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</si>
  <si>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</si>
  <si>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</si>
  <si>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</si>
  <si>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</si>
  <si>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</si>
  <si>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</si>
  <si>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</si>
  <si>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</si>
  <si>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</si>
  <si>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</si>
  <si>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</si>
  <si>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</si>
  <si>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</si>
  <si>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</si>
  <si>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</si>
  <si>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</si>
  <si>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</si>
  <si>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</si>
  <si>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</si>
  <si>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</si>
  <si>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</si>
  <si>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</si>
  <si>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</si>
  <si>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</si>
  <si>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</si>
  <si>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</si>
  <si>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</si>
  <si>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</si>
  <si>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</si>
  <si>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</si>
  <si>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</si>
  <si>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</si>
  <si>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</si>
  <si>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</si>
  <si>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</si>
  <si>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</si>
  <si>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</si>
  <si>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</si>
  <si>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</si>
  <si>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</si>
  <si>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</si>
  <si>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</si>
  <si>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</si>
  <si>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</si>
  <si>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</si>
  <si>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</si>
  <si>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</si>
  <si>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</si>
  <si>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</si>
  <si>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</si>
  <si>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</si>
  <si>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</si>
  <si>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</si>
  <si>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</si>
  <si>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</si>
  <si>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</si>
  <si>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</si>
  <si>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</si>
  <si>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</si>
  <si>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</si>
  <si>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</si>
  <si>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</si>
  <si>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</si>
  <si>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</si>
  <si>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</si>
  <si>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</si>
  <si>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</si>
  <si>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</si>
  <si>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</si>
  <si>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</si>
  <si>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</si>
  <si>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</si>
  <si>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</si>
  <si>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</si>
  <si>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</si>
  <si>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</si>
  <si>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</si>
  <si>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</si>
  <si>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</si>
  <si>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</si>
  <si>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</si>
  <si>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</si>
  <si>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</si>
  <si>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</si>
  <si>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</si>
  <si>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</si>
  <si>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</si>
  <si>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</si>
  <si>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</si>
  <si>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</si>
  <si>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</si>
  <si>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</si>
  <si>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</si>
  <si>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</si>
  <si>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</si>
  <si>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</si>
  <si>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</si>
  <si>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</si>
  <si>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</si>
  <si>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</si>
  <si>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</si>
  <si>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</si>
  <si>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</si>
  <si>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</si>
  <si>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</si>
  <si>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</si>
  <si>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</si>
  <si>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</si>
  <si>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</si>
  <si>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</si>
  <si>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</si>
  <si>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</si>
  <si>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</si>
  <si>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</si>
  <si>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</si>
  <si>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</si>
  <si>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</si>
  <si>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</si>
  <si>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</si>
  <si>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</si>
  <si>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</si>
  <si>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</si>
  <si>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</si>
  <si>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</si>
  <si>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</si>
  <si>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</si>
  <si>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</si>
  <si>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</si>
  <si>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</si>
  <si>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</si>
  <si>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</si>
  <si>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</si>
  <si>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</si>
  <si>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</si>
  <si>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</si>
  <si>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</si>
  <si>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</si>
  <si>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</si>
  <si>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</si>
  <si>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</si>
  <si>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</si>
  <si>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</si>
  <si>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</si>
  <si>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</si>
  <si>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</si>
  <si>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</si>
  <si>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</si>
  <si>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</si>
  <si>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</si>
  <si>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</si>
  <si>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</si>
  <si>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</si>
  <si>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</si>
  <si>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</si>
  <si>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</si>
  <si>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</si>
  <si>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</si>
  <si>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</si>
  <si>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</si>
  <si>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</si>
  <si>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</si>
  <si>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</si>
  <si>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</si>
  <si>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</si>
  <si>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</si>
  <si>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</si>
  <si>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</si>
  <si>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</si>
  <si>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</si>
  <si>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</si>
  <si>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</si>
  <si>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</si>
  <si>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</si>
  <si>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</si>
  <si>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</si>
  <si>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</si>
  <si>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</si>
  <si>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</si>
  <si>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</si>
  <si>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</si>
  <si>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</si>
  <si>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</si>
  <si>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</si>
  <si>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</si>
  <si>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</si>
  <si>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</si>
  <si>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</si>
  <si>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</si>
  <si>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</si>
  <si>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</si>
  <si>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</si>
  <si>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</si>
  <si>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</si>
  <si>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</si>
  <si>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</si>
  <si>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</si>
  <si>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</si>
  <si>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</si>
  <si>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</si>
  <si>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</si>
  <si>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</si>
  <si>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</si>
  <si>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</si>
  <si>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</si>
  <si>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</si>
  <si>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</si>
  <si>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</si>
  <si>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</si>
  <si>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</si>
  <si>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</si>
  <si>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</si>
  <si>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</si>
  <si>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</si>
  <si>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</si>
  <si>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</si>
  <si>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</si>
  <si>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</si>
  <si>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</si>
  <si>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</si>
  <si>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</si>
  <si>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</si>
  <si>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</si>
  <si>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</si>
  <si>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</si>
  <si>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</si>
  <si>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</si>
  <si>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</si>
  <si>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</si>
  <si>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</si>
  <si>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</si>
  <si>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</si>
  <si>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</si>
  <si>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</si>
  <si>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</si>
  <si>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</si>
  <si>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</si>
  <si>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</si>
  <si>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</si>
  <si>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</si>
  <si>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</si>
  <si>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</si>
  <si>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</si>
  <si>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</si>
  <si>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</si>
  <si>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</si>
  <si>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</si>
  <si>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</si>
  <si>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</si>
  <si>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</si>
  <si>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</si>
  <si>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</si>
  <si>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</si>
  <si>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</si>
  <si>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</si>
  <si>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</si>
  <si>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</si>
  <si>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</si>
  <si>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</si>
  <si>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</si>
  <si>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</si>
  <si>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</si>
  <si>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</si>
  <si>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</si>
  <si>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</si>
  <si>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</si>
  <si>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</si>
  <si>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</si>
  <si>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</si>
  <si>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</si>
  <si>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</si>
  <si>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</si>
  <si>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</si>
  <si>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</si>
  <si>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</si>
  <si>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</si>
  <si>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</si>
  <si>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</si>
  <si>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</si>
  <si>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</si>
  <si>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</si>
  <si>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</si>
  <si>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</si>
  <si>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</si>
  <si>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</si>
  <si>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</si>
  <si>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</si>
  <si>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</si>
  <si>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</si>
  <si>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</si>
  <si>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</si>
  <si>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</si>
  <si>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</si>
  <si>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</si>
  <si>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</si>
  <si>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</si>
  <si>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</si>
  <si>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</si>
  <si>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</si>
  <si>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</si>
  <si>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</si>
  <si>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</si>
  <si>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</si>
  <si>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</si>
  <si>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</si>
  <si>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</si>
  <si>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</si>
  <si>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</si>
  <si>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</si>
  <si>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</si>
  <si>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</si>
  <si>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</si>
  <si>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</si>
  <si>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</si>
  <si>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</si>
  <si>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</si>
  <si>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</si>
  <si>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</si>
  <si>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</si>
  <si>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</si>
  <si>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</si>
  <si>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</si>
  <si>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</si>
  <si>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</si>
  <si>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</si>
  <si>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</si>
  <si>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</si>
  <si>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</si>
  <si>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</si>
  <si>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</si>
  <si>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</si>
  <si>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</si>
  <si>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</si>
  <si>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</si>
  <si>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</si>
  <si>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</si>
  <si>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</si>
  <si>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</si>
  <si>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</si>
  <si>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</si>
  <si>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</si>
  <si>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</si>
  <si>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</si>
  <si>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</si>
  <si>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</si>
  <si>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</si>
  <si>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</si>
  <si>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</si>
  <si>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</si>
  <si>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</si>
  <si>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</si>
  <si>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</si>
  <si>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</si>
  <si>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</si>
  <si>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</si>
  <si>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</si>
  <si>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</si>
  <si>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</si>
  <si>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</si>
  <si>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</si>
  <si>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</si>
  <si>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</si>
  <si>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</si>
  <si>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</si>
  <si>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</si>
  <si>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</si>
  <si>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</si>
  <si>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</si>
  <si>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</si>
  <si>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</si>
  <si>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</si>
  <si>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</si>
  <si>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</si>
  <si>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</si>
  <si>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</si>
  <si>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</si>
  <si>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</si>
  <si>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</si>
  <si>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</si>
  <si>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</si>
  <si>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</si>
  <si>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</si>
  <si>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</si>
  <si>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</si>
  <si>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</si>
  <si>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</si>
  <si>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</si>
  <si>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</si>
  <si>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</si>
  <si>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</si>
  <si>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</si>
  <si>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</si>
  <si>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</si>
  <si>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</si>
  <si>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</si>
  <si>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</si>
  <si>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</si>
  <si>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</si>
  <si>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</si>
  <si>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</si>
  <si>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</si>
  <si>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</si>
  <si>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</si>
  <si>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</si>
  <si>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</si>
  <si>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</si>
  <si>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</si>
  <si>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</si>
  <si>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</si>
  <si>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</si>
  <si>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</si>
  <si>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</si>
  <si>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</si>
  <si>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</si>
  <si>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</si>
  <si>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</si>
  <si>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</si>
  <si>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</si>
  <si>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</si>
  <si>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</si>
  <si>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</si>
  <si>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</si>
  <si>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</si>
  <si>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</si>
  <si>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</si>
  <si>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</si>
  <si>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</si>
  <si>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</si>
  <si>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</si>
  <si>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</si>
  <si>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</si>
  <si>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</si>
  <si>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</si>
  <si>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</si>
  <si>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</si>
  <si>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</si>
  <si>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</si>
  <si>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</si>
  <si>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</si>
  <si>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</si>
  <si>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</si>
  <si>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</si>
  <si>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</si>
  <si>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</si>
  <si>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</si>
  <si>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</si>
  <si>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</si>
  <si>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</si>
  <si>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</si>
  <si>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</si>
  <si>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</si>
  <si>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</si>
  <si>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</si>
  <si>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</si>
  <si>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</si>
  <si>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</si>
  <si>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</si>
  <si>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</si>
  <si>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</si>
  <si>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</si>
  <si>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</si>
  <si>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</si>
  <si>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</si>
  <si>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</si>
  <si>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</si>
  <si>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</si>
  <si>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</si>
  <si>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</si>
  <si>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</si>
  <si>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</si>
  <si>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</si>
  <si>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</si>
  <si>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</si>
  <si>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</si>
  <si>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</si>
  <si>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</si>
  <si>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</si>
  <si>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</si>
  <si>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</si>
  <si>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</si>
  <si>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</si>
  <si>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</si>
  <si>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</si>
  <si>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</si>
  <si>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</si>
  <si>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</si>
  <si>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</si>
  <si>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</si>
  <si>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</si>
  <si>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</si>
  <si>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</si>
  <si>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</si>
  <si>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</si>
  <si>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</si>
  <si>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</si>
  <si>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</si>
  <si>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</si>
  <si>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</si>
  <si>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</si>
  <si>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</si>
  <si>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</si>
  <si>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</si>
  <si>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</si>
  <si>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</si>
  <si>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</si>
  <si>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</si>
  <si>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</si>
  <si>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</si>
  <si>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</si>
  <si>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</si>
  <si>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</si>
  <si>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</si>
  <si>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</si>
  <si>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</si>
  <si>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</si>
  <si>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</si>
  <si>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</si>
  <si>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</si>
  <si>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</si>
  <si>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</si>
  <si>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</si>
  <si>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</si>
  <si>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</si>
  <si>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</si>
  <si>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</si>
  <si>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</si>
  <si>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</si>
  <si>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</si>
  <si>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</si>
  <si>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</si>
  <si>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</si>
  <si>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</si>
  <si>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</si>
  <si>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</si>
  <si>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</si>
  <si>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</si>
  <si>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</si>
  <si>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</si>
  <si>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</si>
  <si>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</si>
  <si>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</si>
  <si>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</si>
  <si>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</si>
  <si>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</si>
  <si>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</si>
  <si>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</si>
  <si>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</si>
  <si>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</si>
  <si>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</si>
  <si>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</si>
  <si>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</si>
  <si>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</si>
  <si>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</si>
  <si>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</si>
  <si>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</si>
  <si>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</si>
  <si>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</si>
  <si>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</si>
  <si>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</si>
  <si>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</si>
  <si>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</si>
  <si>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</si>
  <si>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</si>
  <si>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</si>
  <si>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</si>
  <si>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</si>
  <si>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</si>
  <si>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</si>
  <si>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</si>
  <si>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</si>
  <si>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</si>
  <si>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</si>
  <si>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</si>
  <si>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</si>
  <si>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</si>
  <si>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</si>
  <si>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</si>
  <si>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</si>
  <si>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</si>
  <si>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</si>
  <si>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</si>
  <si>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</si>
  <si>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</si>
  <si>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</si>
  <si>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</si>
  <si>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</si>
  <si>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</si>
  <si>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</si>
  <si>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</si>
  <si>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</si>
  <si>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</si>
  <si>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</si>
  <si>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</si>
  <si>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</si>
  <si>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</si>
  <si>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</si>
  <si>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</si>
  <si>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</si>
  <si>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</si>
  <si>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</si>
  <si>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</si>
  <si>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</si>
  <si>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</si>
  <si>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</si>
  <si>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</si>
  <si>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</si>
  <si>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</si>
  <si>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</si>
  <si>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</si>
  <si>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</si>
  <si>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</si>
  <si>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</si>
  <si>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</si>
  <si>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</si>
  <si>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</si>
  <si>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</si>
  <si>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</si>
  <si>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</si>
  <si>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</si>
  <si>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</si>
  <si>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</si>
  <si>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</si>
  <si>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</si>
  <si>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</si>
  <si>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</si>
  <si>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</si>
  <si>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</si>
  <si>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</si>
  <si>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</si>
  <si>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</si>
  <si>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</si>
  <si>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</si>
  <si>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</si>
  <si>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</si>
  <si>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</si>
  <si>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</si>
  <si>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</si>
  <si>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</si>
  <si>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</si>
  <si>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</si>
  <si>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</si>
  <si>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</si>
  <si>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</si>
  <si>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</si>
  <si>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</si>
  <si>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</si>
  <si>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</si>
  <si>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</si>
  <si>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</si>
  <si>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</si>
  <si>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</si>
  <si>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</si>
  <si>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</si>
  <si>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</si>
  <si>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</si>
  <si>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</si>
  <si>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</si>
  <si>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</si>
  <si>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</si>
  <si>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</si>
  <si>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</si>
  <si>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</si>
  <si>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</si>
  <si>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</si>
  <si>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</si>
  <si>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</si>
  <si>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</si>
  <si>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</si>
  <si>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</si>
  <si>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</si>
  <si>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</si>
  <si>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</si>
  <si>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</si>
  <si>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</si>
  <si>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</si>
  <si>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</si>
  <si>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</si>
  <si>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</si>
  <si>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</si>
  <si>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</si>
  <si>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</si>
  <si>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</si>
  <si>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</si>
  <si>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</si>
  <si>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</si>
  <si>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</si>
  <si>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</si>
  <si>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</si>
  <si>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</si>
  <si>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</si>
  <si>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</si>
  <si>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</si>
  <si>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</si>
  <si>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</si>
  <si>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</si>
  <si>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</si>
  <si>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</si>
  <si>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</si>
  <si>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</si>
  <si>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</si>
  <si>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</si>
  <si>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</si>
  <si>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</si>
  <si>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</si>
  <si>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</si>
  <si>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</si>
  <si>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</si>
  <si>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</si>
  <si>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</si>
  <si>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</si>
  <si>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</si>
  <si>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</si>
  <si>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</si>
  <si>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</si>
  <si>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</si>
  <si>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</si>
  <si>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</si>
  <si>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</si>
  <si>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</si>
  <si>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</si>
  <si>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</si>
  <si>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</si>
  <si>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</si>
  <si>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</si>
  <si>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</si>
  <si>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</si>
  <si>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</si>
  <si>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</si>
  <si>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</si>
  <si>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</si>
  <si>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</si>
  <si>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</si>
  <si>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</si>
  <si>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</si>
  <si>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</si>
  <si>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</si>
  <si>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</si>
  <si>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</si>
  <si>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</si>
  <si>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</si>
  <si>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</si>
  <si>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</si>
  <si>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</si>
  <si>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</si>
  <si>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</si>
  <si>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</si>
  <si>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</si>
  <si>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</si>
  <si>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</si>
  <si>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</si>
  <si>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</si>
  <si>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</si>
  <si>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</si>
  <si>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</si>
  <si>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</si>
  <si>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</si>
  <si>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</si>
  <si>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</si>
  <si>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</si>
  <si>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</si>
  <si>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</si>
  <si>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</si>
  <si>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</si>
  <si>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</si>
  <si>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</si>
  <si>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</si>
  <si>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</si>
  <si>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</si>
  <si>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</si>
  <si>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</si>
  <si>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</si>
  <si>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</si>
  <si>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</si>
  <si>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</si>
  <si>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</si>
  <si>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</si>
  <si>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</si>
  <si>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</si>
  <si>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</si>
  <si>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</si>
  <si>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</si>
  <si>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</si>
  <si>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</si>
  <si>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</si>
  <si>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</si>
  <si>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</si>
  <si>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</si>
  <si>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</si>
  <si>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</si>
  <si>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</si>
  <si>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</si>
  <si>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</si>
  <si>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</si>
  <si>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</si>
  <si>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</si>
  <si>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</si>
  <si>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</si>
  <si>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</si>
  <si>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</si>
  <si>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</si>
  <si>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</si>
  <si>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</si>
  <si>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</si>
  <si>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</si>
  <si>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</si>
  <si>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</si>
  <si>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</si>
  <si>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</si>
  <si>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</si>
  <si>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</si>
  <si>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</si>
  <si>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</si>
  <si>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</si>
  <si>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</si>
  <si>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</si>
  <si>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</si>
  <si>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</si>
  <si>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</si>
  <si>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</si>
  <si>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</si>
  <si>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</si>
  <si>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</si>
  <si>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</si>
  <si>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</si>
  <si>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</si>
  <si>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</si>
  <si>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</si>
  <si>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</si>
  <si>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</si>
  <si>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</si>
  <si>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</si>
  <si>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</si>
  <si>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</si>
  <si>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</si>
  <si>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</si>
  <si>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</si>
  <si>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</si>
  <si>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</si>
  <si>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</si>
  <si>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</si>
  <si>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</si>
  <si>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</si>
  <si>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</si>
  <si>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</si>
  <si>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</si>
  <si>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</si>
  <si>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</si>
  <si>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</si>
  <si>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</si>
  <si>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</si>
  <si>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</si>
  <si>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</si>
  <si>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</si>
  <si>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</si>
  <si>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</si>
  <si>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</si>
  <si>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</si>
  <si>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</si>
  <si>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</si>
  <si>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</si>
  <si>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</si>
  <si>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</si>
  <si>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</si>
  <si>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</si>
  <si>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</si>
  <si>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</si>
  <si>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</si>
  <si>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</si>
  <si>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</si>
  <si>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</si>
  <si>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</si>
  <si>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</si>
  <si>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</si>
  <si>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</si>
  <si>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</si>
  <si>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</si>
  <si>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</si>
  <si>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</si>
  <si>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</si>
  <si>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</si>
  <si>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</si>
  <si>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</si>
  <si>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</si>
  <si>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</si>
  <si>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</si>
  <si>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</si>
  <si>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</si>
  <si>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</si>
  <si>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</si>
  <si>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</si>
  <si>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</si>
  <si>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</si>
  <si>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</si>
  <si>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</si>
  <si>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</si>
  <si>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</si>
  <si>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</si>
  <si>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</si>
  <si>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</si>
  <si>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</si>
  <si>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</si>
  <si>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</si>
  <si>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</si>
  <si>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</si>
  <si>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</si>
  <si>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</si>
  <si>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</si>
  <si>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</si>
  <si>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</si>
  <si>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</si>
  <si>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</si>
  <si>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</si>
  <si>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</si>
  <si>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</si>
  <si>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</si>
  <si>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</si>
  <si>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</si>
  <si>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</si>
  <si>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</si>
  <si>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</si>
  <si>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</si>
  <si>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</si>
  <si>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</si>
  <si>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</si>
  <si>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</si>
  <si>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</si>
  <si>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</si>
  <si>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</si>
  <si>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</si>
  <si>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</si>
  <si>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</si>
  <si>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</si>
  <si>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</si>
  <si>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</si>
  <si>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</si>
  <si>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</si>
  <si>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</si>
  <si>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</si>
  <si>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</si>
  <si>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</si>
  <si>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</si>
  <si>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</si>
  <si>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</si>
  <si>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</si>
  <si>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</si>
  <si>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</si>
  <si>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</si>
  <si>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</si>
  <si>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</si>
  <si>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</si>
  <si>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</si>
  <si>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</si>
  <si>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</si>
  <si>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</si>
  <si>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</si>
  <si>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</si>
  <si>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</si>
  <si>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</si>
  <si>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</si>
  <si>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</si>
  <si>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</si>
  <si>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</si>
  <si>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</si>
  <si>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</si>
  <si>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</si>
  <si>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</si>
  <si>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</si>
  <si>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</si>
  <si>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</si>
  <si>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</si>
  <si>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</si>
  <si>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</si>
  <si>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</si>
  <si>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</si>
  <si>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</si>
  <si>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</si>
  <si>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</si>
  <si>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</si>
  <si>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</si>
  <si>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</si>
  <si>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</si>
  <si>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</si>
  <si>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</si>
  <si>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</si>
  <si>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</si>
  <si>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</si>
  <si>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</si>
  <si>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</si>
  <si>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</si>
  <si>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</si>
  <si>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</si>
  <si>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</si>
  <si>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</si>
  <si>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</si>
  <si>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</si>
  <si>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</si>
  <si>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</si>
  <si>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</si>
  <si>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</si>
  <si>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</si>
  <si>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</si>
  <si>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</si>
  <si>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</si>
  <si>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</si>
  <si>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</si>
  <si>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</si>
  <si>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</si>
  <si>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</si>
  <si>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</si>
  <si>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</si>
  <si>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</si>
  <si>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</si>
  <si>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</si>
  <si>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</si>
  <si>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</si>
  <si>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</si>
  <si>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</si>
  <si>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</si>
  <si>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</si>
  <si>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</si>
  <si>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</si>
  <si>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</si>
  <si>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</si>
  <si>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</si>
  <si>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</si>
  <si>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</si>
  <si>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</si>
  <si>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</si>
  <si>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</si>
  <si>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</si>
  <si>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</si>
  <si>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</si>
  <si>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</si>
  <si>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</si>
  <si>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</si>
  <si>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</si>
  <si>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</si>
  <si>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</si>
  <si>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</si>
  <si>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</si>
  <si>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</si>
  <si>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</si>
  <si>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</si>
  <si>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</si>
  <si>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</si>
  <si>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</si>
  <si>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</si>
  <si>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</si>
  <si>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</si>
  <si>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</si>
  <si>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</si>
  <si>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</si>
  <si>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</si>
  <si>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</si>
  <si>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</si>
  <si>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</si>
  <si>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</si>
  <si>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</si>
  <si>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</si>
  <si>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</si>
  <si>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</si>
  <si>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</si>
  <si>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</si>
  <si>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</si>
  <si>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</si>
  <si>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</si>
  <si>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</si>
  <si>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</si>
  <si>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</si>
  <si>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</si>
  <si>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</si>
  <si>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</si>
  <si>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</si>
  <si>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</si>
  <si>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</si>
  <si>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</si>
  <si>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</si>
  <si>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</si>
  <si>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</si>
  <si>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</si>
  <si>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</si>
  <si>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</si>
  <si>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</si>
  <si>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</si>
  <si>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</si>
  <si>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</si>
  <si>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</si>
  <si>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</si>
  <si>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</si>
  <si>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</si>
  <si>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</si>
  <si>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</si>
  <si>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</si>
  <si>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</si>
  <si>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</si>
  <si>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</si>
  <si>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</si>
  <si>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</si>
  <si>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</si>
  <si>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</si>
  <si>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</si>
  <si>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</si>
  <si>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</si>
  <si>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</si>
  <si>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</si>
  <si>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</si>
  <si>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</si>
  <si>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</si>
  <si>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</si>
  <si>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</si>
  <si>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</si>
  <si>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</si>
  <si>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</si>
  <si>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</si>
  <si>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</si>
  <si>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</si>
  <si>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</si>
  <si>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</si>
  <si>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</si>
  <si>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</si>
  <si>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</si>
  <si>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</si>
  <si>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</si>
  <si>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</si>
  <si>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</si>
  <si>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</si>
  <si>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</si>
  <si>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</si>
  <si>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</si>
  <si>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</si>
  <si>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</si>
  <si>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</si>
  <si>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</si>
  <si>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</si>
  <si>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</si>
  <si>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</si>
  <si>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</si>
  <si>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</si>
  <si>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</si>
  <si>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</si>
  <si>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</si>
  <si>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</si>
  <si>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</si>
  <si>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</si>
  <si>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</si>
  <si>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</si>
  <si>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</si>
  <si>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</si>
  <si>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</si>
  <si>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</si>
  <si>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</si>
  <si>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</si>
  <si>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</si>
  <si>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</si>
  <si>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</si>
  <si>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</si>
  <si>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</si>
  <si>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</si>
  <si>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</si>
  <si>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</si>
  <si>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</si>
  <si>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</si>
  <si>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</si>
  <si>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</si>
  <si>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</si>
  <si>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</si>
  <si>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</si>
  <si>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</si>
  <si>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</si>
  <si>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</si>
  <si>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</si>
  <si>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</si>
  <si>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</si>
  <si>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</si>
  <si>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</si>
  <si>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</si>
  <si>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</si>
  <si>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</si>
  <si>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</si>
  <si>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</si>
  <si>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</si>
  <si>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</si>
  <si>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</si>
  <si>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</si>
  <si>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</si>
  <si>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</si>
  <si>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</si>
  <si>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</si>
  <si>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</si>
  <si>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</si>
  <si>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</si>
  <si>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</si>
  <si>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</si>
  <si>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</si>
  <si>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</si>
  <si>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</si>
  <si>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</si>
  <si>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</si>
  <si>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</si>
  <si>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</si>
  <si>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</si>
  <si>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</si>
  <si>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</si>
  <si>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</si>
  <si>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</si>
  <si>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</si>
  <si>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</si>
  <si>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</si>
  <si>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</si>
  <si>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</si>
  <si>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</si>
  <si>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</si>
  <si>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</si>
  <si>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</si>
  <si>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</si>
  <si>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</si>
  <si>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</si>
  <si>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</si>
  <si>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</si>
  <si>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</si>
  <si>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</si>
  <si>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</si>
  <si>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</si>
  <si>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</si>
  <si>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</si>
  <si>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</si>
  <si>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</si>
  <si>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</si>
  <si>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</si>
  <si>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</si>
  <si>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</si>
  <si>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</si>
  <si>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</si>
  <si>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</si>
  <si>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</si>
  <si>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</si>
  <si>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</si>
  <si>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</si>
  <si>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</si>
  <si>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</si>
  <si>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</si>
  <si>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</si>
  <si>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</si>
  <si>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</si>
  <si>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</si>
  <si>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</si>
  <si>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</si>
  <si>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</si>
  <si>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</si>
  <si>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</si>
  <si>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</si>
  <si>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</si>
  <si>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</si>
  <si>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</si>
  <si>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</si>
  <si>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</si>
  <si>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</si>
  <si>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</si>
  <si>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</si>
  <si>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</si>
  <si>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</si>
  <si>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</si>
  <si>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</si>
  <si>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</si>
  <si>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</si>
  <si>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</si>
  <si>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</si>
  <si>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</si>
  <si>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</si>
  <si>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</si>
  <si>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</si>
  <si>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</si>
  <si>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</si>
  <si>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</si>
  <si>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</si>
  <si>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</si>
  <si>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</si>
  <si>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</si>
  <si>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</si>
  <si>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</si>
  <si>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</si>
  <si>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</si>
  <si>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</si>
  <si>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</si>
  <si>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</si>
  <si>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</si>
  <si>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</si>
  <si>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</si>
  <si>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</si>
  <si>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</si>
  <si>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</si>
  <si>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</si>
  <si>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</si>
  <si>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</si>
  <si>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</si>
  <si>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</si>
  <si>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</si>
  <si>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</si>
  <si>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</si>
  <si>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</si>
  <si>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</si>
  <si>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</si>
  <si>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</si>
  <si>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</si>
  <si>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</si>
  <si>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</si>
  <si>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</si>
  <si>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</si>
  <si>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</si>
  <si>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</si>
  <si>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</si>
  <si>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</si>
  <si>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</si>
  <si>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</si>
  <si>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</si>
  <si>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</si>
  <si>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</si>
  <si>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</si>
  <si>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</si>
  <si>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</si>
  <si>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</si>
  <si>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</si>
  <si>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</si>
  <si>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</si>
  <si>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</si>
  <si>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</si>
  <si>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</si>
  <si>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</si>
  <si>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</si>
  <si>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</si>
  <si>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</si>
  <si>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</si>
  <si>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</si>
  <si>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</si>
  <si>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</si>
  <si>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</si>
  <si>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</si>
  <si>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</si>
  <si>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</si>
  <si>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</si>
  <si>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</si>
  <si>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</si>
  <si>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</si>
  <si>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</si>
  <si>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</si>
  <si>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</si>
  <si>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</si>
  <si>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</si>
  <si>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</si>
  <si>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</si>
  <si>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</si>
  <si>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</si>
  <si>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</si>
  <si>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</si>
  <si>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</si>
  <si>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</si>
  <si>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</si>
  <si>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</si>
  <si>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</si>
  <si>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</si>
  <si>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</si>
  <si>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</si>
  <si>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</si>
  <si>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</si>
  <si>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</si>
  <si>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</si>
  <si>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</si>
  <si>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</si>
  <si>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</si>
  <si>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</si>
  <si>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</si>
  <si>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</si>
  <si>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</si>
  <si>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</si>
  <si>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</si>
  <si>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</si>
  <si>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</si>
  <si>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</si>
  <si>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</si>
  <si>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</si>
  <si>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</si>
  <si>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</si>
  <si>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</si>
  <si>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</si>
  <si>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</si>
  <si>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</si>
  <si>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</si>
  <si>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</si>
  <si>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</si>
  <si>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</si>
  <si>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</si>
  <si>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</si>
  <si>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</si>
  <si>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</si>
  <si>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</si>
  <si>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</si>
  <si>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</si>
  <si>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</si>
  <si>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</si>
  <si>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</si>
  <si>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</si>
  <si>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</si>
  <si>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</si>
  <si>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</si>
  <si>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</si>
  <si>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</si>
  <si>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</si>
  <si>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</si>
  <si>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</si>
  <si>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</si>
  <si>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</si>
  <si>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</si>
  <si>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</si>
  <si>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</si>
  <si>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</si>
  <si>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</si>
  <si>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</si>
  <si>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</si>
  <si>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</si>
  <si>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</si>
  <si>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</si>
  <si>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</si>
  <si>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</si>
  <si>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</si>
  <si>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</si>
  <si>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</si>
  <si>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</si>
  <si>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</si>
  <si>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</si>
  <si>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</si>
  <si>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</si>
  <si>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</si>
  <si>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</si>
  <si>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</si>
  <si>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</si>
  <si>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</si>
  <si>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</si>
  <si>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</si>
  <si>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</si>
  <si>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</si>
  <si>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</si>
  <si>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</si>
  <si>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</si>
  <si>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</si>
  <si>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</si>
  <si>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</si>
  <si>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</si>
  <si>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</si>
  <si>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</si>
  <si>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</si>
  <si>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</si>
  <si>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</si>
  <si>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</si>
  <si>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</si>
  <si>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</si>
  <si>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</si>
  <si>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</si>
  <si>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</si>
  <si>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</si>
  <si>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</si>
  <si>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</si>
  <si>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</si>
  <si>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</si>
  <si>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</si>
  <si>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</si>
  <si>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</si>
  <si>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</si>
  <si>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</si>
  <si>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</si>
  <si>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</si>
  <si>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</si>
  <si>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</si>
  <si>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</si>
  <si>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</si>
  <si>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</si>
  <si>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</si>
  <si>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</si>
  <si>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</si>
  <si>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</si>
  <si>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</si>
  <si>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</si>
  <si>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</si>
  <si>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</si>
  <si>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</si>
  <si>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</si>
  <si>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</si>
  <si>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</si>
  <si>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</si>
  <si>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</si>
  <si>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</si>
  <si>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</si>
  <si>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</si>
  <si>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</si>
  <si>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</si>
  <si>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</si>
  <si>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</si>
  <si>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</si>
  <si>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</si>
  <si>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</si>
  <si>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</si>
  <si>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</si>
  <si>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</si>
  <si>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</si>
  <si>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</si>
  <si>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</si>
  <si>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</si>
  <si>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</si>
  <si>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</si>
  <si>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</si>
  <si>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</si>
  <si>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</si>
  <si>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</si>
  <si>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</si>
  <si>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</si>
  <si>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</si>
  <si>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</si>
  <si>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</si>
  <si>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</si>
  <si>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</si>
  <si>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</si>
  <si>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</si>
  <si>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</si>
  <si>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</si>
  <si>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</si>
  <si>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</si>
  <si>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</si>
  <si>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</si>
  <si>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</si>
  <si>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</si>
  <si>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</si>
  <si>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</si>
  <si>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</si>
  <si>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</si>
  <si>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</si>
  <si>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</si>
  <si>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</si>
  <si>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</si>
  <si>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</si>
  <si>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</si>
  <si>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</si>
  <si>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</si>
  <si>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</si>
  <si>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</si>
  <si>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</si>
  <si>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</si>
  <si>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</si>
  <si>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</si>
  <si>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</si>
  <si>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</si>
  <si>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</si>
  <si>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</si>
  <si>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</si>
  <si>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</si>
  <si>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</si>
  <si>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</si>
  <si>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</si>
  <si>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</si>
  <si>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</si>
  <si>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</si>
  <si>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</si>
  <si>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</si>
  <si>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</si>
  <si>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</si>
  <si>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</si>
  <si>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</si>
  <si>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</si>
  <si>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</si>
  <si>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</si>
  <si>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</si>
  <si>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</si>
  <si>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</si>
  <si>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</si>
  <si>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</si>
  <si>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</si>
  <si>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</si>
  <si>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</si>
  <si>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</si>
  <si>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</si>
  <si>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</si>
  <si>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</si>
  <si>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</si>
  <si>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</si>
  <si>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</si>
  <si>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</si>
  <si>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</si>
  <si>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</si>
  <si>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</si>
  <si>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</si>
  <si>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</si>
  <si>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</si>
  <si>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</si>
  <si>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</si>
  <si>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</si>
  <si>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</si>
  <si>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</si>
  <si>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</si>
  <si>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</si>
  <si>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</si>
  <si>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</si>
  <si>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</si>
  <si>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</si>
  <si>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</si>
  <si>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</si>
  <si>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</si>
  <si>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</si>
  <si>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</si>
  <si>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</si>
  <si>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</si>
  <si>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</si>
  <si>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</si>
  <si>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</si>
  <si>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</si>
  <si>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</si>
  <si>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</si>
  <si>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</si>
  <si>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</si>
  <si>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</si>
  <si>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</si>
  <si>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</si>
  <si>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</si>
  <si>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</si>
  <si>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</si>
  <si>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</si>
  <si>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</si>
  <si>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</si>
  <si>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</si>
  <si>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</si>
  <si>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</si>
  <si>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</si>
  <si>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</si>
  <si>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</si>
  <si>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</si>
  <si>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</si>
  <si>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</si>
  <si>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</si>
  <si>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</si>
  <si>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</si>
  <si>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</si>
  <si>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</si>
  <si>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</si>
  <si>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</si>
  <si>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</si>
  <si>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</si>
  <si>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</si>
  <si>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</si>
  <si>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</si>
  <si>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</si>
  <si>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</si>
  <si>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</si>
  <si>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</si>
  <si>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</si>
  <si>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</si>
  <si>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</si>
  <si>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</si>
  <si>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</si>
  <si>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</si>
  <si>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</si>
  <si>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</si>
  <si>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</si>
  <si>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</si>
  <si>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</si>
  <si>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</si>
  <si>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</si>
  <si>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</si>
  <si>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</si>
  <si>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</si>
  <si>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</si>
  <si>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</si>
  <si>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</si>
  <si>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</si>
  <si>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</si>
  <si>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</si>
  <si>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</si>
  <si>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</si>
  <si>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</si>
  <si>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</si>
  <si>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</si>
  <si>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</si>
  <si>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</si>
  <si>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</si>
  <si>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</si>
  <si>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</si>
  <si>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</si>
  <si>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</si>
  <si>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</si>
  <si>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</si>
  <si>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</si>
  <si>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</si>
  <si>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</si>
  <si>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</si>
  <si>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</si>
  <si>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</si>
  <si>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</si>
  <si>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</si>
  <si>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</si>
  <si>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</si>
  <si>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</si>
  <si>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</si>
  <si>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</si>
  <si>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</si>
  <si>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</si>
  <si>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</si>
  <si>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</si>
  <si>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</si>
  <si>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</si>
  <si>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</si>
  <si>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</si>
  <si>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</si>
  <si>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</si>
  <si>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</si>
  <si>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</si>
  <si>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</si>
  <si>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</si>
  <si>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</si>
  <si>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</si>
  <si>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</si>
  <si>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</si>
  <si>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</si>
  <si>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</si>
  <si>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</si>
  <si>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</si>
  <si>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</si>
  <si>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</si>
  <si>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</si>
  <si>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</si>
  <si>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</si>
  <si>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</si>
  <si>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</si>
  <si>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</si>
  <si>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</si>
  <si>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</si>
  <si>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</si>
  <si>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</si>
  <si>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</si>
  <si>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</si>
  <si>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</si>
  <si>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</si>
  <si>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</si>
  <si>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</si>
  <si>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</si>
  <si>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</si>
  <si>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</si>
  <si>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</si>
  <si>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</si>
  <si>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</si>
  <si>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</si>
  <si>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</si>
  <si>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</si>
  <si>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</si>
  <si>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</si>
  <si>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</si>
  <si>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</si>
  <si>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</si>
  <si>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</si>
  <si>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</si>
  <si>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</si>
  <si>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</si>
  <si>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</si>
  <si>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</si>
  <si>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</si>
  <si>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</si>
  <si>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</si>
  <si>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</si>
  <si>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</si>
  <si>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</si>
  <si>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</si>
  <si>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</si>
  <si>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</si>
  <si>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</si>
  <si>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</si>
  <si>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</si>
  <si>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</si>
  <si>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</si>
  <si>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</si>
  <si>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</si>
  <si>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</si>
  <si>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</si>
  <si>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</si>
  <si>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</si>
  <si>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</si>
  <si>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</si>
  <si>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</si>
  <si>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</si>
  <si>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</si>
  <si>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</si>
  <si>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</si>
  <si>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</si>
  <si>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</si>
  <si>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</si>
  <si>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</si>
  <si>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</si>
  <si>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</si>
  <si>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</si>
  <si>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</si>
  <si>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</si>
  <si>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</si>
  <si>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</si>
  <si>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</si>
  <si>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</si>
  <si>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</si>
  <si>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</si>
  <si>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</si>
  <si>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</si>
  <si>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</si>
  <si>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</si>
  <si>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</si>
  <si>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</si>
  <si>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</si>
  <si>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</si>
  <si>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</si>
  <si>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</si>
  <si>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</si>
  <si>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</si>
  <si>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</si>
  <si>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</si>
  <si>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</si>
  <si>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</si>
  <si>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</si>
  <si>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</si>
  <si>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</si>
  <si>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</si>
  <si>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</si>
  <si>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</si>
  <si>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</si>
  <si>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</si>
  <si>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</si>
  <si>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</si>
  <si>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</si>
  <si>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</si>
  <si>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</si>
  <si>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</si>
  <si>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</si>
  <si>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</si>
  <si>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</si>
  <si>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</si>
  <si>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</si>
  <si>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</si>
  <si>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</si>
  <si>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</si>
  <si>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</si>
  <si>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</si>
  <si>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</si>
  <si>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</si>
  <si>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</si>
  <si>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</si>
  <si>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</si>
  <si>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</si>
  <si>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</si>
  <si>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</si>
  <si>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</si>
  <si>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</si>
  <si>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</si>
  <si>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</si>
  <si>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</si>
  <si>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</si>
  <si>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</si>
  <si>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</si>
  <si>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</si>
  <si>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</si>
  <si>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</si>
  <si>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</si>
  <si>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</si>
  <si>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</si>
  <si>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</si>
  <si>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</si>
  <si>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</si>
  <si>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</si>
  <si>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</si>
  <si>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</si>
  <si>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</si>
  <si>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</si>
  <si>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</si>
  <si>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</si>
  <si>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</si>
  <si>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</si>
  <si>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</si>
  <si>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</si>
  <si>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</si>
  <si>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</si>
  <si>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</si>
  <si>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</si>
  <si>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</si>
  <si>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</si>
  <si>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</si>
  <si>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</si>
  <si>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</si>
  <si>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</si>
  <si>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</si>
  <si>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</si>
  <si>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</si>
  <si>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</si>
  <si>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</si>
  <si>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</si>
  <si>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</si>
  <si>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</si>
  <si>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</si>
  <si>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</si>
  <si>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</si>
  <si>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</si>
  <si>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</si>
  <si>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</si>
  <si>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</si>
  <si>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</si>
  <si>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</si>
  <si>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</si>
  <si>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</si>
  <si>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</si>
  <si>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</si>
  <si>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</si>
  <si>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</si>
  <si>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</si>
  <si>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</si>
  <si>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</si>
  <si>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</si>
  <si>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</si>
  <si>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</si>
  <si>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</si>
  <si>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</si>
  <si>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</si>
  <si>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</si>
  <si>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</si>
  <si>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</si>
  <si>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</si>
  <si>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</si>
  <si>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</si>
  <si>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</si>
  <si>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</si>
  <si>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</si>
  <si>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</si>
  <si>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</si>
  <si>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</si>
  <si>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</si>
  <si>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</si>
  <si>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</si>
  <si>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</si>
  <si>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</si>
  <si>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</si>
  <si>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</si>
  <si>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</si>
  <si>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</si>
  <si>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</si>
  <si>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</si>
  <si>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</si>
  <si>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</si>
  <si>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</si>
  <si>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</si>
  <si>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</si>
  <si>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</si>
  <si>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</si>
  <si>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</si>
  <si>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</si>
  <si>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</si>
  <si>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</si>
  <si>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</si>
  <si>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</si>
  <si>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</si>
  <si>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</si>
  <si>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</si>
  <si>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</si>
  <si>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</si>
  <si>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</si>
  <si>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</si>
  <si>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</si>
  <si>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</si>
  <si>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</si>
  <si>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</si>
  <si>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</si>
  <si>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</si>
  <si>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</si>
  <si>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</si>
  <si>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</si>
  <si>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</si>
  <si>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</si>
  <si>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</si>
  <si>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</si>
  <si>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</si>
  <si>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</si>
  <si>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</si>
  <si>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</si>
  <si>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</si>
  <si>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</si>
  <si>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</si>
  <si>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</si>
  <si>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</si>
  <si>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</si>
  <si>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</si>
  <si>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</si>
  <si>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</si>
  <si>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</si>
  <si>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</si>
  <si>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</si>
  <si>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</si>
  <si>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</si>
  <si>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</si>
  <si>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</si>
  <si>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</si>
  <si>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</si>
  <si>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</si>
  <si>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</si>
  <si>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</si>
  <si>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</si>
  <si>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</si>
  <si>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</si>
  <si>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</si>
  <si>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</si>
  <si>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</si>
  <si>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</si>
  <si>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</si>
  <si>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</si>
  <si>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</si>
  <si>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</si>
  <si>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</si>
  <si>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</si>
  <si>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</si>
  <si>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</si>
  <si>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</si>
  <si>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</si>
  <si>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</si>
  <si>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</si>
  <si>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</si>
  <si>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</si>
  <si>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</si>
  <si>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</si>
  <si>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</si>
  <si>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</si>
  <si>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</si>
  <si>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</si>
  <si>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</si>
  <si>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</si>
  <si>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</si>
  <si>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</si>
  <si>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</si>
  <si>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</si>
  <si>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</si>
  <si>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</si>
  <si>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</si>
  <si>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</si>
  <si>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</si>
  <si>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</si>
  <si>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</si>
  <si>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</si>
  <si>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</si>
  <si>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</si>
  <si>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</si>
  <si>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</si>
  <si>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</si>
  <si>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</si>
  <si>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</si>
  <si>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</si>
  <si>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</si>
  <si>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</si>
  <si>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</si>
  <si>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</si>
  <si>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</si>
  <si>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</si>
  <si>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</si>
  <si>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</si>
  <si>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</si>
  <si>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</si>
  <si>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</si>
  <si>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</si>
  <si>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</si>
  <si>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</si>
  <si>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</si>
  <si>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</si>
  <si>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</si>
  <si>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</si>
  <si>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</si>
  <si>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</si>
  <si>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</si>
  <si>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</si>
  <si>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</si>
  <si>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</si>
  <si>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</si>
  <si>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</si>
  <si>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</si>
  <si>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</si>
  <si>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</si>
  <si>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</si>
  <si>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</si>
  <si>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</si>
  <si>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</si>
  <si>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</si>
  <si>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</si>
  <si>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</si>
  <si>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</si>
  <si>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</si>
  <si>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</si>
  <si>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</si>
  <si>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</si>
  <si>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</si>
  <si>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</si>
  <si>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</si>
  <si>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</si>
  <si>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</si>
  <si>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</si>
  <si>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</si>
  <si>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</si>
  <si>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</si>
  <si>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</si>
  <si>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</si>
  <si>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</si>
  <si>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</si>
  <si>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</si>
  <si>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</si>
  <si>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</si>
  <si>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</si>
  <si>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</si>
  <si>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</si>
  <si>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</si>
  <si>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</si>
  <si>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</si>
  <si>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</si>
  <si>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</si>
  <si>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</si>
  <si>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</si>
  <si>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</si>
  <si>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</si>
  <si>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</si>
  <si>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</si>
  <si>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</si>
  <si>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</si>
  <si>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</si>
  <si>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</si>
  <si>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</si>
  <si>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</si>
  <si>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</si>
  <si>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</si>
  <si>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</si>
  <si>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</si>
  <si>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</si>
  <si>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</si>
  <si>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</si>
  <si>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</si>
  <si>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</si>
  <si>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</si>
  <si>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</si>
  <si>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</si>
  <si>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</si>
  <si>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</si>
  <si>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</si>
  <si>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</si>
  <si>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</si>
  <si>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</si>
  <si>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</si>
  <si>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</si>
  <si>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</si>
  <si>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</si>
  <si>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</si>
  <si>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</si>
  <si>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</si>
  <si>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</si>
  <si>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</si>
  <si>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</si>
  <si>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</si>
  <si>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</si>
  <si>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</si>
  <si>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</si>
  <si>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</si>
  <si>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</si>
  <si>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</si>
  <si>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</si>
  <si>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</si>
  <si>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</si>
  <si>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</si>
  <si>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</si>
  <si>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</si>
  <si>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</si>
  <si>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</si>
  <si>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</si>
  <si>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</si>
  <si>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</si>
  <si>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</si>
  <si>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</si>
  <si>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</si>
  <si>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</si>
  <si>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</si>
  <si>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</si>
  <si>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</si>
  <si>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</si>
  <si>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</si>
  <si>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</si>
  <si>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</si>
  <si>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</si>
  <si>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</si>
  <si>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</si>
  <si>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</si>
  <si>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</si>
  <si>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</si>
  <si>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</si>
  <si>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</si>
  <si>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</si>
  <si>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</si>
  <si>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</si>
  <si>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</si>
  <si>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</si>
  <si>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</si>
  <si>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</si>
  <si>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</si>
  <si>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</si>
  <si>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</si>
  <si>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</si>
  <si>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</si>
  <si>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</si>
  <si>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</si>
  <si>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</si>
  <si>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</si>
  <si>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</si>
  <si>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</si>
  <si>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</si>
  <si>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</si>
  <si>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</si>
  <si>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</si>
  <si>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</si>
  <si>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</si>
  <si>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</si>
  <si>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</si>
  <si>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</si>
  <si>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</si>
  <si>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</si>
  <si>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</si>
  <si>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</si>
  <si>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</si>
  <si>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</si>
  <si>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</si>
  <si>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</si>
  <si>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</si>
  <si>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</si>
  <si>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</si>
  <si>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</si>
  <si>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</si>
  <si>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</si>
  <si>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</si>
  <si>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</si>
  <si>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</si>
  <si>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</si>
  <si>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</si>
  <si>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</si>
  <si>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</si>
  <si>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</si>
  <si>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</si>
  <si>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</si>
  <si>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</si>
  <si>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</si>
  <si>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</si>
  <si>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</si>
  <si>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</si>
  <si>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</si>
  <si>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</si>
  <si>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</si>
  <si>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</si>
  <si>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</si>
  <si>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</si>
  <si>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</si>
  <si>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</si>
  <si>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</si>
  <si>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</si>
  <si>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</si>
  <si>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</si>
  <si>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</si>
  <si>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</si>
  <si>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</si>
  <si>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</si>
  <si>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</si>
  <si>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</si>
  <si>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</si>
  <si>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</si>
  <si>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</si>
  <si>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</si>
  <si>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</si>
  <si>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</si>
  <si>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</si>
  <si>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</si>
  <si>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</si>
  <si>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</si>
  <si>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</si>
  <si>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</si>
  <si>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</si>
  <si>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</si>
  <si>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</si>
  <si>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</si>
  <si>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</si>
  <si>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</si>
  <si>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</si>
  <si>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</si>
  <si>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</si>
  <si>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</si>
  <si>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</si>
  <si>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</si>
  <si>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</si>
  <si>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</si>
  <si>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</si>
  <si>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</si>
  <si>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</si>
  <si>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</si>
  <si>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</si>
  <si>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</si>
  <si>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</si>
  <si>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</si>
  <si>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</si>
  <si>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</si>
  <si>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</si>
  <si>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</si>
  <si>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</si>
  <si>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</si>
  <si>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</si>
  <si>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</si>
  <si>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</si>
  <si>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</si>
  <si>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</si>
  <si>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</si>
  <si>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</si>
  <si>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</si>
  <si>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</si>
  <si>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</si>
  <si>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</si>
  <si>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</si>
  <si>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</si>
  <si>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</si>
  <si>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</si>
  <si>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</si>
  <si>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</si>
  <si>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</si>
  <si>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</si>
  <si>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</si>
  <si>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</si>
  <si>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</si>
  <si>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</si>
  <si>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</si>
  <si>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</si>
  <si>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</si>
  <si>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</si>
  <si>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</si>
  <si>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</si>
  <si>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</si>
  <si>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</si>
  <si>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</si>
  <si>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</si>
  <si>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</si>
  <si>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</si>
  <si>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</si>
  <si>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</si>
  <si>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</si>
  <si>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</si>
  <si>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</si>
  <si>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</si>
  <si>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</si>
  <si>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</si>
  <si>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</si>
  <si>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</si>
  <si>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</si>
  <si>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</si>
  <si>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</si>
  <si>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</si>
  <si>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</si>
  <si>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</si>
  <si>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</si>
  <si>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</si>
  <si>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</si>
  <si>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</si>
  <si>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</si>
  <si>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</si>
  <si>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</si>
  <si>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</si>
  <si>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</si>
  <si>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</si>
  <si>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</si>
  <si>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</si>
  <si>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</si>
  <si>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</si>
  <si>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</si>
  <si>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</si>
  <si>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</si>
  <si>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</si>
  <si>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</si>
  <si>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</si>
  <si>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</si>
  <si>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</si>
  <si>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</si>
  <si>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</si>
  <si>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</si>
  <si>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</si>
  <si>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</si>
  <si>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</si>
  <si>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</si>
  <si>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</si>
  <si>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</si>
  <si>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</si>
  <si>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</si>
  <si>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</si>
  <si>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</si>
  <si>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</si>
  <si>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</si>
  <si>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</si>
  <si>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</si>
  <si>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</si>
  <si>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</si>
  <si>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</si>
  <si>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</si>
  <si>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</si>
  <si>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</si>
  <si>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</si>
  <si>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</si>
  <si>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</si>
  <si>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</si>
  <si>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</si>
  <si>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</si>
  <si>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</si>
  <si>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</si>
  <si>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</si>
  <si>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</si>
  <si>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</si>
  <si>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</si>
  <si>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</si>
  <si>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</si>
  <si>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</si>
  <si>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</si>
  <si>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</si>
  <si>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</si>
  <si>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</si>
  <si>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</si>
  <si>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</si>
  <si>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</si>
  <si>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</si>
  <si>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</si>
  <si>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</si>
  <si>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</si>
  <si>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</si>
  <si>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</si>
  <si>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</si>
  <si>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</si>
  <si>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</si>
  <si>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</si>
  <si>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</si>
  <si>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</si>
  <si>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</si>
  <si>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</si>
  <si>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</si>
  <si>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</si>
  <si>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</si>
  <si>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</si>
  <si>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</si>
  <si>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</si>
  <si>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</si>
  <si>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</si>
  <si>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</si>
  <si>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</si>
  <si>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</si>
  <si>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</si>
  <si>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</si>
  <si>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</si>
  <si>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</si>
  <si>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</si>
  <si>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</si>
  <si>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</si>
  <si>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</si>
  <si>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</si>
  <si>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</si>
  <si>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</si>
  <si>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</si>
  <si>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</si>
  <si>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</si>
  <si>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</si>
  <si>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</si>
  <si>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</si>
  <si>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</si>
  <si>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</si>
  <si>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</si>
  <si>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</si>
  <si>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</si>
  <si>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</si>
  <si>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</si>
  <si>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</si>
  <si>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</si>
  <si>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</si>
  <si>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</si>
  <si>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</si>
  <si>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</si>
  <si>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</si>
  <si>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</si>
  <si>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</si>
  <si>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</si>
  <si>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</si>
  <si>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</si>
  <si>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</si>
  <si>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</si>
  <si>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</si>
  <si>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</si>
  <si>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</si>
  <si>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</si>
  <si>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</si>
  <si>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</si>
  <si>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</si>
  <si>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</si>
  <si>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</si>
  <si>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</si>
  <si>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</si>
  <si>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</si>
  <si>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</si>
  <si>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</si>
  <si>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</si>
  <si>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</si>
  <si>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</si>
  <si>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</si>
  <si>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</si>
  <si>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</si>
  <si>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</si>
  <si>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</si>
  <si>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</si>
  <si>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</si>
  <si>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</si>
  <si>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</si>
  <si>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</si>
  <si>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</si>
  <si>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</si>
  <si>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</si>
  <si>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</si>
  <si>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</si>
  <si>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</si>
  <si>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</si>
  <si>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</si>
  <si>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</si>
  <si>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</si>
  <si>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</si>
  <si>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</si>
  <si>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</si>
  <si>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</si>
  <si>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</si>
  <si>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</si>
  <si>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</si>
  <si>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</si>
  <si>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</si>
  <si>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</si>
  <si>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</si>
  <si>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</si>
  <si>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</si>
  <si>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</si>
  <si>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</si>
  <si>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</si>
  <si>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</si>
  <si>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</si>
  <si>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</si>
  <si>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</si>
  <si>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</si>
  <si>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</si>
  <si>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</si>
  <si>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</si>
  <si>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</si>
  <si>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</si>
  <si>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</si>
  <si>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</si>
  <si>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</si>
  <si>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</si>
  <si>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</si>
  <si>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</si>
  <si>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</si>
  <si>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</si>
  <si>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</si>
  <si>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</si>
  <si>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</si>
  <si>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</si>
  <si>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</si>
  <si>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</si>
  <si>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</si>
  <si>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</si>
  <si>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</si>
  <si>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</si>
  <si>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</si>
  <si>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</si>
  <si>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</si>
  <si>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</si>
  <si>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</si>
  <si>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</si>
  <si>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</si>
  <si>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</si>
  <si>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</si>
  <si>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</si>
  <si>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</si>
  <si>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</si>
  <si>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</si>
  <si>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</si>
  <si>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</si>
  <si>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</si>
  <si>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</si>
  <si>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</si>
  <si>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</si>
  <si>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</si>
  <si>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</si>
  <si>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</si>
  <si>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</si>
  <si>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</si>
  <si>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</si>
  <si>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</si>
  <si>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</si>
  <si>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</si>
  <si>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</si>
  <si>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</si>
  <si>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</si>
  <si>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</si>
  <si>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</si>
  <si>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</si>
  <si>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</si>
  <si>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</si>
  <si>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</si>
  <si>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</si>
  <si>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</si>
  <si>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</si>
  <si>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</si>
  <si>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</si>
  <si>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</si>
  <si>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</si>
  <si>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</si>
  <si>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</si>
  <si>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</si>
  <si>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</si>
  <si>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</si>
  <si>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</si>
  <si>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</si>
  <si>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</si>
  <si>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</si>
  <si>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</si>
  <si>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</si>
  <si>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</si>
  <si>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</si>
  <si>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</si>
  <si>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</si>
  <si>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</si>
  <si>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</si>
  <si>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</si>
  <si>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</si>
  <si>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</si>
  <si>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</si>
  <si>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</si>
  <si>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</si>
  <si>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</si>
  <si>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</si>
  <si>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</si>
  <si>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</si>
  <si>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</si>
  <si>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</si>
  <si>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</si>
  <si>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</si>
  <si>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</si>
  <si>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</si>
  <si>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</si>
  <si>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</si>
  <si>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</si>
  <si>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</si>
  <si>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</si>
  <si>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</si>
  <si>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</si>
  <si>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</si>
  <si>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</si>
  <si>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</si>
  <si>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</si>
  <si>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</si>
  <si>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</si>
  <si>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</si>
  <si>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</si>
  <si>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</si>
  <si>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</si>
  <si>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</si>
  <si>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</si>
  <si>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</si>
  <si>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</si>
  <si>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</si>
  <si>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</si>
  <si>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</si>
  <si>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</si>
  <si>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</si>
  <si>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</si>
  <si>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</si>
  <si>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</si>
  <si>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</si>
  <si>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</si>
  <si>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</si>
  <si>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</si>
  <si>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</si>
  <si>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</si>
  <si>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</si>
  <si>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</si>
  <si>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</si>
  <si>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</si>
  <si>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</si>
  <si>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</si>
  <si>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</si>
  <si>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</si>
  <si>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</si>
  <si>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</si>
  <si>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</si>
  <si>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</si>
  <si>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</si>
  <si>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</si>
  <si>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</si>
  <si>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</si>
  <si>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</si>
  <si>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</si>
  <si>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</si>
  <si>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</si>
  <si>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</si>
  <si>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</si>
  <si>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</si>
  <si>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</si>
  <si>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</si>
  <si>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</si>
  <si>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</si>
  <si>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</si>
  <si>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</si>
  <si>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</si>
  <si>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</si>
  <si>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</si>
  <si>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</si>
  <si>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</si>
  <si>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</si>
  <si>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</si>
  <si>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</si>
  <si>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</si>
  <si>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</si>
  <si>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</si>
  <si>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</si>
  <si>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</si>
  <si>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</si>
  <si>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</si>
  <si>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</si>
  <si>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</si>
  <si>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</si>
  <si>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</si>
  <si>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</si>
  <si>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</si>
  <si>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</si>
  <si>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</si>
  <si>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</si>
  <si>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</si>
  <si>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</si>
  <si>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</si>
  <si>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</si>
  <si>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</si>
  <si>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</si>
  <si>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</si>
  <si>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</si>
  <si>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</si>
  <si>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</si>
  <si>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</si>
  <si>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</si>
  <si>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</si>
  <si>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</si>
  <si>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</si>
  <si>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</si>
  <si>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</si>
  <si>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</si>
  <si>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</si>
  <si>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</si>
  <si>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</si>
  <si>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</si>
  <si>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</si>
  <si>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</si>
  <si>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</si>
  <si>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</si>
  <si>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</si>
  <si>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</si>
  <si>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</si>
  <si>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</si>
  <si>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</si>
  <si>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</si>
  <si>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</si>
  <si>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</si>
  <si>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</si>
  <si>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</si>
  <si>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</si>
  <si>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</si>
  <si>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</si>
  <si>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</si>
  <si>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</si>
  <si>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</si>
  <si>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</si>
  <si>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</si>
  <si>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</si>
  <si>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</si>
  <si>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</si>
  <si>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</si>
  <si>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</si>
  <si>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</si>
  <si>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</si>
  <si>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</si>
  <si>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</si>
  <si>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</si>
  <si>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</si>
  <si>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</si>
  <si>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</si>
  <si>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</si>
  <si>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</si>
  <si>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</si>
  <si>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</si>
  <si>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</si>
  <si>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</si>
  <si>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</si>
  <si>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</si>
  <si>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</si>
  <si>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</si>
  <si>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</si>
  <si>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</si>
  <si>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</si>
  <si>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</si>
  <si>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</si>
  <si>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</si>
  <si>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</si>
  <si>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</si>
  <si>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</si>
  <si>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</si>
  <si>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</si>
  <si>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</si>
  <si>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</si>
  <si>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</si>
  <si>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</si>
  <si>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</si>
  <si>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</si>
  <si>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</si>
  <si>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</si>
  <si>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</si>
  <si>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</si>
  <si>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</si>
  <si>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</si>
  <si>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</si>
  <si>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</si>
  <si>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</si>
  <si>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</si>
  <si>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</si>
  <si>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</si>
  <si>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</si>
  <si>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</si>
  <si>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</si>
  <si>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</si>
  <si>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</si>
  <si>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</si>
  <si>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</si>
  <si>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</si>
  <si>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</si>
  <si>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</si>
  <si>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</si>
  <si>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</si>
  <si>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</si>
  <si>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</si>
  <si>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</si>
  <si>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</si>
  <si>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</si>
  <si>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</si>
  <si>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</si>
  <si>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</si>
  <si>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</si>
  <si>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</si>
  <si>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</si>
  <si>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</si>
  <si>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</si>
  <si>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</si>
  <si>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</si>
  <si>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</si>
  <si>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</si>
  <si>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</si>
  <si>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</si>
  <si>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</si>
  <si>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</si>
  <si>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</si>
  <si>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</si>
  <si>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</si>
  <si>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</si>
  <si>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</si>
  <si>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</si>
  <si>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</si>
  <si>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</si>
  <si>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</si>
  <si>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</si>
  <si>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</si>
  <si>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</si>
  <si>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</si>
  <si>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</si>
  <si>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</si>
  <si>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</si>
  <si>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</si>
  <si>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</si>
  <si>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</si>
  <si>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</si>
  <si>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</si>
  <si>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</si>
  <si>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</si>
  <si>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</si>
  <si>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</si>
  <si>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</si>
  <si>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</si>
  <si>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</si>
  <si>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</si>
  <si>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</si>
  <si>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</si>
  <si>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</si>
  <si>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</si>
  <si>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</si>
  <si>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</si>
  <si>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</si>
  <si>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</si>
  <si>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</si>
  <si>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</si>
  <si>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</si>
  <si>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</si>
  <si>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</si>
  <si>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</si>
  <si>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</si>
  <si>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</si>
  <si>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</si>
  <si>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</si>
  <si>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</si>
  <si>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</si>
  <si>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</si>
  <si>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</si>
  <si>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</si>
  <si>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</si>
  <si>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</si>
  <si>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</si>
  <si>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</si>
  <si>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</si>
  <si>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</si>
  <si>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</si>
  <si>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</si>
  <si>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</si>
  <si>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</si>
  <si>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</si>
  <si>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</si>
  <si>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</si>
  <si>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</si>
  <si>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</si>
  <si>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</si>
  <si>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</si>
  <si>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</si>
  <si>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</si>
  <si>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</si>
  <si>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</si>
  <si>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</si>
  <si>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</si>
  <si>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</si>
  <si>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</si>
  <si>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</si>
  <si>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</si>
  <si>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</si>
  <si>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</si>
  <si>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</si>
  <si>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</si>
  <si>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</si>
  <si>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</si>
  <si>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</si>
  <si>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</si>
  <si>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</si>
  <si>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</si>
  <si>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</si>
  <si>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</si>
  <si>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</si>
  <si>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</si>
  <si>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</si>
  <si>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</si>
  <si>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</si>
  <si>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</si>
  <si>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</si>
  <si>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</si>
  <si>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</si>
  <si>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</si>
  <si>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</si>
  <si>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</si>
  <si>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</si>
  <si>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</si>
  <si>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</si>
  <si>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</si>
  <si>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</si>
  <si>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</si>
  <si>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</si>
  <si>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</si>
  <si>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</si>
  <si>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</si>
  <si>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</si>
  <si>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</si>
  <si>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</si>
  <si>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</si>
  <si>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</si>
  <si>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</si>
  <si>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</si>
  <si>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</si>
  <si>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</si>
  <si>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</si>
  <si>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</si>
  <si>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</si>
  <si>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</si>
  <si>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</si>
  <si>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</si>
  <si>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</si>
  <si>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</si>
  <si>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</si>
  <si>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</si>
  <si>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</si>
  <si>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</si>
  <si>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</si>
  <si>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</si>
  <si>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</si>
  <si>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</si>
  <si>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</si>
  <si>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</si>
  <si>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</si>
  <si>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</si>
  <si>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</si>
  <si>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</si>
  <si>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</si>
  <si>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</si>
  <si>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</si>
  <si>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</si>
  <si>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</si>
  <si>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</si>
  <si>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</si>
  <si>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</si>
  <si>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</si>
  <si>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</si>
  <si>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</si>
  <si>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</si>
  <si>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</si>
  <si>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</si>
  <si>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</si>
  <si>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</si>
  <si>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</si>
  <si>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</si>
  <si>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</si>
  <si>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</si>
  <si>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</si>
  <si>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</si>
  <si>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</si>
  <si>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</si>
  <si>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</si>
  <si>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</si>
  <si>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</si>
  <si>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</si>
  <si>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</si>
  <si>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</si>
  <si>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</si>
  <si>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</si>
  <si>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</si>
  <si>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</si>
  <si>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</si>
  <si>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</si>
  <si>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</si>
  <si>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</si>
  <si>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</si>
  <si>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</si>
  <si>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</si>
  <si>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</si>
  <si>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</si>
  <si>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</si>
  <si>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</si>
  <si>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</si>
  <si>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</si>
  <si>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</si>
  <si>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</si>
  <si>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</si>
  <si>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</si>
  <si>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</si>
  <si>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</si>
  <si>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</si>
  <si>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</si>
  <si>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</si>
  <si>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</si>
  <si>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</si>
  <si>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</si>
  <si>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</si>
  <si>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</si>
  <si>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</si>
  <si>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</si>
  <si>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</si>
  <si>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</si>
  <si>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</si>
  <si>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</si>
  <si>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</si>
  <si>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</si>
  <si>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</si>
  <si>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</si>
  <si>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</si>
  <si>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</si>
  <si>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</si>
  <si>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</si>
  <si>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</si>
  <si>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</si>
  <si>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</si>
  <si>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</si>
  <si>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</si>
  <si>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</si>
  <si>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</si>
  <si>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</si>
  <si>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</si>
  <si>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</si>
  <si>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</si>
  <si>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</si>
  <si>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</si>
  <si>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</si>
  <si>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</si>
  <si>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</si>
  <si>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</si>
  <si>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</si>
  <si>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</si>
  <si>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</si>
  <si>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</si>
  <si>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</si>
  <si>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</si>
  <si>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</si>
  <si>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</si>
  <si>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</si>
  <si>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</si>
  <si>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</si>
  <si>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</si>
  <si>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</si>
  <si>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</si>
  <si>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</si>
  <si>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</si>
  <si>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</si>
  <si>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</si>
  <si>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</si>
  <si>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</si>
  <si>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</si>
  <si>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</si>
  <si>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</si>
  <si>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</si>
  <si>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</si>
  <si>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</si>
  <si>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</si>
  <si>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</si>
  <si>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</si>
  <si>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</si>
  <si>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</si>
  <si>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</si>
  <si>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</si>
  <si>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</si>
  <si>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</si>
  <si>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</si>
  <si>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</si>
  <si>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</si>
  <si>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</si>
  <si>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</si>
  <si>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</si>
  <si>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</si>
  <si>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</si>
  <si>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</si>
  <si>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</si>
  <si>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</si>
  <si>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</si>
  <si>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</si>
  <si>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</si>
  <si>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</si>
  <si>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</si>
  <si>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</si>
  <si>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</si>
  <si>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</si>
  <si>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</si>
  <si>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</si>
  <si>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</si>
  <si>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</si>
  <si>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</si>
  <si>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</si>
  <si>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</si>
  <si>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</si>
  <si>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</si>
  <si>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</si>
  <si>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</si>
  <si>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</si>
  <si>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</si>
  <si>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</si>
  <si>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</si>
  <si>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</si>
  <si>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</si>
  <si>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</si>
  <si>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</si>
  <si>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</si>
  <si>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</si>
  <si>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</si>
  <si>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</si>
  <si>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</si>
  <si>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</si>
  <si>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</si>
  <si>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</si>
  <si>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</si>
  <si>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</si>
  <si>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</si>
  <si>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</si>
  <si>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</si>
  <si>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</si>
  <si>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</si>
  <si>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</si>
  <si>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</si>
  <si>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</si>
  <si>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</si>
  <si>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</si>
  <si>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</si>
  <si>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</si>
  <si>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</si>
  <si>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</si>
  <si>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</si>
  <si>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</si>
  <si>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</si>
  <si>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</si>
  <si>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</si>
  <si>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</si>
  <si>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</si>
  <si>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</si>
  <si>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</si>
  <si>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</si>
  <si>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</si>
  <si>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</si>
  <si>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</si>
  <si>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</si>
  <si>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</si>
  <si>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</si>
  <si>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</si>
  <si>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</si>
  <si>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</si>
  <si>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</si>
  <si>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</si>
  <si>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</si>
  <si>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</si>
  <si>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</si>
  <si>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</si>
  <si>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</si>
  <si>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</si>
  <si>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</si>
  <si>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</si>
  <si>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</si>
  <si>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</si>
  <si>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</si>
  <si>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</si>
  <si>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</si>
  <si>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</si>
  <si>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</si>
  <si>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</si>
  <si>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</si>
  <si>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</si>
  <si>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</si>
  <si>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</si>
  <si>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</si>
  <si>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</si>
  <si>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</si>
  <si>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</si>
  <si>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</si>
  <si>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</si>
  <si>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</si>
  <si>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</si>
  <si>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</si>
  <si>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</si>
  <si>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</si>
  <si>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</si>
  <si>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</si>
  <si>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</si>
  <si>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</si>
  <si>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</si>
  <si>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</si>
  <si>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</si>
  <si>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</si>
  <si>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</si>
  <si>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</si>
  <si>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</si>
  <si>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</si>
  <si>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</si>
  <si>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</si>
  <si>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</si>
  <si>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</si>
  <si>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</si>
  <si>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</si>
  <si>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</si>
  <si>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</si>
  <si>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</si>
  <si>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</si>
  <si>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</si>
  <si>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</si>
  <si>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</si>
  <si>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</si>
  <si>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</si>
  <si>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</si>
  <si>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</si>
  <si>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</si>
  <si>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</si>
  <si>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</si>
  <si>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</si>
  <si>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</si>
  <si>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</si>
  <si>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</si>
  <si>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</si>
  <si>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</si>
  <si>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</si>
  <si>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</si>
  <si>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</si>
  <si>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</si>
  <si>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</si>
  <si>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</si>
  <si>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</si>
  <si>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</si>
  <si>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</si>
  <si>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</si>
  <si>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</si>
  <si>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</si>
  <si>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</si>
  <si>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</si>
  <si>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</si>
  <si>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</si>
  <si>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</si>
  <si>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</si>
  <si>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</si>
  <si>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</si>
  <si>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</si>
  <si>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</si>
  <si>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</si>
  <si>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</si>
  <si>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</si>
  <si>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</si>
  <si>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</si>
  <si>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</si>
  <si>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</si>
  <si>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</si>
  <si>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</si>
  <si>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</si>
  <si>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</si>
  <si>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</si>
  <si>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</si>
  <si>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</si>
  <si>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</si>
  <si>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</si>
  <si>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</si>
  <si>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</si>
  <si>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</si>
  <si>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</si>
  <si>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</si>
  <si>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</si>
  <si>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</si>
  <si>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</si>
  <si>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</si>
  <si>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</si>
  <si>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</si>
  <si>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</si>
  <si>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</si>
  <si>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</si>
  <si>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</si>
  <si>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</si>
  <si>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</si>
  <si>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</si>
  <si>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</si>
  <si>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</si>
  <si>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</si>
  <si>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</si>
  <si>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</si>
  <si>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</si>
  <si>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</si>
  <si>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</si>
  <si>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</si>
  <si>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</si>
  <si>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</si>
  <si>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</si>
  <si>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</si>
  <si>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</si>
  <si>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</si>
  <si>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</si>
  <si>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</si>
  <si>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</si>
  <si>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</si>
  <si>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</si>
  <si>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</si>
  <si>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</si>
  <si>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</si>
  <si>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</si>
  <si>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</si>
  <si>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</si>
  <si>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</si>
  <si>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</si>
  <si>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</si>
  <si>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</si>
  <si>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</si>
  <si>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</si>
  <si>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</si>
  <si>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</si>
  <si>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</si>
  <si>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</si>
  <si>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</si>
  <si>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</si>
  <si>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</si>
  <si>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</si>
  <si>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</si>
  <si>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</si>
  <si>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</si>
  <si>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</si>
  <si>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</si>
  <si>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</si>
  <si>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</si>
  <si>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</si>
  <si>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</si>
  <si>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</si>
  <si>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</si>
  <si>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</si>
  <si>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</si>
  <si>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</si>
  <si>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</si>
  <si>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</si>
  <si>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</si>
  <si>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</si>
  <si>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</si>
  <si>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</si>
  <si>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</si>
  <si>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</si>
  <si>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</si>
  <si>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</si>
  <si>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</si>
  <si>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</si>
  <si>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</si>
  <si>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</si>
  <si>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</si>
  <si>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</si>
  <si>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</si>
  <si>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</si>
  <si>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</si>
  <si>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</si>
  <si>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</si>
  <si>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</si>
  <si>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</si>
  <si>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</si>
  <si>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</si>
  <si>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</si>
  <si>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</si>
  <si>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</si>
  <si>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</si>
  <si>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</si>
  <si>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</si>
  <si>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</si>
  <si>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</si>
  <si>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</si>
  <si>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</si>
  <si>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</si>
  <si>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</si>
  <si>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</si>
  <si>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</si>
  <si>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</si>
  <si>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</si>
  <si>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</si>
  <si>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</si>
  <si>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</si>
  <si>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</si>
  <si>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</si>
  <si>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</si>
  <si>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</si>
  <si>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</si>
  <si>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</si>
  <si>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</si>
  <si>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</si>
  <si>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</si>
  <si>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</si>
  <si>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</si>
  <si>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</si>
  <si>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</si>
  <si>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</si>
  <si>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</si>
  <si>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</si>
  <si>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</si>
  <si>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</si>
  <si>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</si>
  <si>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</si>
  <si>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</si>
  <si>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</si>
  <si>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</si>
  <si>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</si>
  <si>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</si>
  <si>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</si>
  <si>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</si>
  <si>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</si>
  <si>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</si>
  <si>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</si>
  <si>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</si>
  <si>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</si>
  <si>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</si>
  <si>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</si>
  <si>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</si>
  <si>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</si>
  <si>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</si>
  <si>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</si>
  <si>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</si>
  <si>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</si>
  <si>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</si>
  <si>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</si>
  <si>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</si>
  <si>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</si>
  <si>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</si>
  <si>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</si>
  <si>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</si>
  <si>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</si>
  <si>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</si>
  <si>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</si>
  <si>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</si>
  <si>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</si>
  <si>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</si>
  <si>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</si>
  <si>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</si>
  <si>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</si>
  <si>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</si>
  <si>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</si>
  <si>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</si>
  <si>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</si>
  <si>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</si>
  <si>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</si>
  <si>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</si>
  <si>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</si>
  <si>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</si>
  <si>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</si>
  <si>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</si>
  <si>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</si>
  <si>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</si>
  <si>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</si>
  <si>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</si>
  <si>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</si>
  <si>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</si>
  <si>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</si>
  <si>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</si>
  <si>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</si>
  <si>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</si>
  <si>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</si>
  <si>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</si>
  <si>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</si>
  <si>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</si>
  <si>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</si>
  <si>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</si>
  <si>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</si>
  <si>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</si>
  <si>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</si>
  <si>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</si>
  <si>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</si>
  <si>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</si>
  <si>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</si>
  <si>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</si>
  <si>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</si>
  <si>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</si>
  <si>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</si>
  <si>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</si>
  <si>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</si>
  <si>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</si>
  <si>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</si>
  <si>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</si>
  <si>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</si>
  <si>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</si>
  <si>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</si>
  <si>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</si>
  <si>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</si>
  <si>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</si>
  <si>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</si>
  <si>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</si>
  <si>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</si>
  <si>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</si>
  <si>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</si>
  <si>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</si>
  <si>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</si>
  <si>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</si>
  <si>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</si>
  <si>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</si>
  <si>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</si>
  <si>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</si>
  <si>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</si>
  <si>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</si>
  <si>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</si>
  <si>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</si>
  <si>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</si>
  <si>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</si>
  <si>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</si>
  <si>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</si>
  <si>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</si>
  <si>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</si>
  <si>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</si>
  <si>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</si>
  <si>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</si>
  <si>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</si>
  <si>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</si>
  <si>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</si>
  <si>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</si>
  <si>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</si>
  <si>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</si>
  <si>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</si>
  <si>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</si>
  <si>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</si>
  <si>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</si>
  <si>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</si>
  <si>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</si>
  <si>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</si>
  <si>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</si>
  <si>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</si>
  <si>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</si>
  <si>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</si>
  <si>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</si>
  <si>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</si>
  <si>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</si>
  <si>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</si>
  <si>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</si>
  <si>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</si>
  <si>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</si>
  <si>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</si>
  <si>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</si>
  <si>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</si>
  <si>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</si>
  <si>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</si>
  <si>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</si>
  <si>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</si>
  <si>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</si>
  <si>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</si>
  <si>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</si>
  <si>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</si>
  <si>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</si>
  <si>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</si>
  <si>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</si>
  <si>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</si>
  <si>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</si>
  <si>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</si>
  <si>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</si>
  <si>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</si>
  <si>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</si>
  <si>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</si>
  <si>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</si>
  <si>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</si>
  <si>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</si>
  <si>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</si>
  <si>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</si>
  <si>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</si>
  <si>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</si>
  <si>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</si>
  <si>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</si>
  <si>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</si>
  <si>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</si>
  <si>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</si>
  <si>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</si>
  <si>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</si>
  <si>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</si>
  <si>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</si>
  <si>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</si>
  <si>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</si>
  <si>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</si>
  <si>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</si>
  <si>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</si>
  <si>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</si>
  <si>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</si>
  <si>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</si>
  <si>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</si>
  <si>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</si>
  <si>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</si>
  <si>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</si>
  <si>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</si>
  <si>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</si>
  <si>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</si>
  <si>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</si>
  <si>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</si>
  <si>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</si>
  <si>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</si>
  <si>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</si>
  <si>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</si>
  <si>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</si>
  <si>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</si>
  <si>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</si>
  <si>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</si>
  <si>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</si>
  <si>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</si>
  <si>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</si>
  <si>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</si>
  <si>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</si>
  <si>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</si>
  <si>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</si>
  <si>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</si>
  <si>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</si>
  <si>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</si>
  <si>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</si>
  <si>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</si>
  <si>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</si>
  <si>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</si>
  <si>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</si>
  <si>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</si>
  <si>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</si>
  <si>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</si>
  <si>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</si>
  <si>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</si>
  <si>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</si>
  <si>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</si>
  <si>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</si>
  <si>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</si>
  <si>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</si>
  <si>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</si>
  <si>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</si>
  <si>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</si>
  <si>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</si>
  <si>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</si>
  <si>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</si>
  <si>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</si>
  <si>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</si>
  <si>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</si>
  <si>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</si>
  <si>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</si>
  <si>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</si>
  <si>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</si>
  <si>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</si>
  <si>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</si>
  <si>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</si>
  <si>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</si>
  <si>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</si>
  <si>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</si>
  <si>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</si>
  <si>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</si>
  <si>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</si>
  <si>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</si>
  <si>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</si>
  <si>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</si>
  <si>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</si>
  <si>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</si>
  <si>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</si>
  <si>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</si>
  <si>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</si>
  <si>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</si>
  <si>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</si>
  <si>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</si>
  <si>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</si>
  <si>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</si>
  <si>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</si>
  <si>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</si>
  <si>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</si>
  <si>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</si>
  <si>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</si>
  <si>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</si>
  <si>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</si>
  <si>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</si>
  <si>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</si>
  <si>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</si>
  <si>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</si>
  <si>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</si>
  <si>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</si>
  <si>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</si>
  <si>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</si>
  <si>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</si>
  <si>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</si>
  <si>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</si>
  <si>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</si>
  <si>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</si>
  <si>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</si>
  <si>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</si>
  <si>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</si>
  <si>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</si>
  <si>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</si>
  <si>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</si>
  <si>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</si>
  <si>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</si>
  <si>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</si>
  <si>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</si>
  <si>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</si>
  <si>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</si>
  <si>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</si>
  <si>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</si>
  <si>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</si>
  <si>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</si>
  <si>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</si>
  <si>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</si>
  <si>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</si>
  <si>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</si>
  <si>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</si>
  <si>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</si>
  <si>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</si>
  <si>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</si>
  <si>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</si>
  <si>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</si>
  <si>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</si>
  <si>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</si>
  <si>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</si>
  <si>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</si>
  <si>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</si>
  <si>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</si>
  <si>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</si>
  <si>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</si>
  <si>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</si>
  <si>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</si>
  <si>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</si>
  <si>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</si>
  <si>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</si>
  <si>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</si>
  <si>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</si>
  <si>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</si>
  <si>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</si>
  <si>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</si>
  <si>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</si>
  <si>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</si>
  <si>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</si>
  <si>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</si>
  <si>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</si>
  <si>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</si>
  <si>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</si>
  <si>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</si>
  <si>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</si>
  <si>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</si>
  <si>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</si>
  <si>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</si>
  <si>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</si>
  <si>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</si>
  <si>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</si>
  <si>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</si>
  <si>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</si>
  <si>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</si>
  <si>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</si>
  <si>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</si>
  <si>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</si>
  <si>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</si>
  <si>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</si>
  <si>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</si>
  <si>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</si>
  <si>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</si>
  <si>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</si>
  <si>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</si>
  <si>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</si>
  <si>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</si>
  <si>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</si>
  <si>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</si>
  <si>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</si>
  <si>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</si>
  <si>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</si>
  <si>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</si>
  <si>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</si>
  <si>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</si>
  <si>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</si>
  <si>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</si>
  <si>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</si>
  <si>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</si>
  <si>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</si>
  <si>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</si>
  <si>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</si>
  <si>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</si>
  <si>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</si>
  <si>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</si>
  <si>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</si>
  <si>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</si>
  <si>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</si>
  <si>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</si>
  <si>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</si>
  <si>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</si>
  <si>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</si>
  <si>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</si>
  <si>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</si>
  <si>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</si>
  <si>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</si>
  <si>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</si>
  <si>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</si>
  <si>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</si>
  <si>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</si>
  <si>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</si>
  <si>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</si>
  <si>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</si>
  <si>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</si>
  <si>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</si>
  <si>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</si>
  <si>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</si>
  <si>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</si>
  <si>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</si>
  <si>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</si>
  <si>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</si>
  <si>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</si>
  <si>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</si>
  <si>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</si>
  <si>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</si>
  <si>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</si>
  <si>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</si>
  <si>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</si>
  <si>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</si>
  <si>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</si>
  <si>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</si>
  <si>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</si>
  <si>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</si>
  <si>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</si>
  <si>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</si>
  <si>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</si>
  <si>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</si>
  <si>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</si>
  <si>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</si>
  <si>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</si>
  <si>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</si>
  <si>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</si>
  <si>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</si>
  <si>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</si>
  <si>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</si>
  <si>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</si>
  <si>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</si>
  <si>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</si>
  <si>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</si>
  <si>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</si>
  <si>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</si>
  <si>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</si>
  <si>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</si>
  <si>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</si>
  <si>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</si>
  <si>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</si>
  <si>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</si>
  <si>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</si>
  <si>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</si>
  <si>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</si>
  <si>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</si>
  <si>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</si>
  <si>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</si>
  <si>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</si>
  <si>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</si>
  <si>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</si>
  <si>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</si>
  <si>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</si>
  <si>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</si>
  <si>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</si>
  <si>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</si>
  <si>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</si>
  <si>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</si>
  <si>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</si>
  <si>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</si>
  <si>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</si>
  <si>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</si>
  <si>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</si>
  <si>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</si>
  <si>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</si>
  <si>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</si>
  <si>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</si>
  <si>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</si>
  <si>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</si>
  <si>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</si>
  <si>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</si>
  <si>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</si>
  <si>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</si>
  <si>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</si>
  <si>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</si>
  <si>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</si>
  <si>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</si>
  <si>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</si>
  <si>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</si>
  <si>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</si>
  <si>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</si>
  <si>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</si>
  <si>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</si>
  <si>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</si>
  <si>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</si>
  <si>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</si>
  <si>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</si>
  <si>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</si>
  <si>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</si>
  <si>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</si>
  <si>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</si>
  <si>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</si>
  <si>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</si>
  <si>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</si>
  <si>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</si>
  <si>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</si>
  <si>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</si>
  <si>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</si>
  <si>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</si>
  <si>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</si>
  <si>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</si>
  <si>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</si>
  <si>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</si>
  <si>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</si>
  <si>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</si>
  <si>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</si>
  <si>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</si>
  <si>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</si>
  <si>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</si>
  <si>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</si>
  <si>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</si>
  <si>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</si>
  <si>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</si>
  <si>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</si>
  <si>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</si>
  <si>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</si>
  <si>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</si>
  <si>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</si>
  <si>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</si>
  <si>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</si>
  <si>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</si>
  <si>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</si>
  <si>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</si>
  <si>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</si>
  <si>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</si>
  <si>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</si>
  <si>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</si>
  <si>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</si>
  <si>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</si>
  <si>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</si>
  <si>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</si>
  <si>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</si>
  <si>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</si>
  <si>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</si>
  <si>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</si>
  <si>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</si>
  <si>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</si>
  <si>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</si>
  <si>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</si>
  <si>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</si>
  <si>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</si>
  <si>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</si>
  <si>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</si>
  <si>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</si>
  <si>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</si>
  <si>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</si>
  <si>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</si>
  <si>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</si>
  <si>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</si>
  <si>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</si>
  <si>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</si>
  <si>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</si>
  <si>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</si>
  <si>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</si>
  <si>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</si>
  <si>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</si>
  <si>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</si>
  <si>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</si>
  <si>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</si>
  <si>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</si>
  <si>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</si>
  <si>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</si>
  <si>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</si>
  <si>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</si>
  <si>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</si>
  <si>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</si>
  <si>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</si>
  <si>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</si>
  <si>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</si>
  <si>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</si>
  <si>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</si>
  <si>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</si>
  <si>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</si>
  <si>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</si>
  <si>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</si>
  <si>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</si>
  <si>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</si>
  <si>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</si>
  <si>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</si>
  <si>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</si>
  <si>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</si>
  <si>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</si>
  <si>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</si>
  <si>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</si>
  <si>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</si>
  <si>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</si>
  <si>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</si>
  <si>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</si>
  <si>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</si>
  <si>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</si>
  <si>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</si>
  <si>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</si>
  <si>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</si>
  <si>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</si>
  <si>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</si>
  <si>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</si>
  <si>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</si>
  <si>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</si>
  <si>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</si>
  <si>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</si>
  <si>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</si>
  <si>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</si>
  <si>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</si>
  <si>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</si>
  <si>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</si>
  <si>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</si>
  <si>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</si>
  <si>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</si>
  <si>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</si>
  <si>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</si>
  <si>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</si>
  <si>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</si>
  <si>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</si>
  <si>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</si>
  <si>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</si>
  <si>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</si>
  <si>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</si>
  <si>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</si>
  <si>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</si>
  <si>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</si>
  <si>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</si>
  <si>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</si>
  <si>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</si>
  <si>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</si>
  <si>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</si>
  <si>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</si>
  <si>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</si>
  <si>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</si>
  <si>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</si>
  <si>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</si>
  <si>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</si>
  <si>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</si>
  <si>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</si>
  <si>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</si>
  <si>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</si>
  <si>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</si>
  <si>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</si>
  <si>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</si>
  <si>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</si>
  <si>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</si>
  <si>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</si>
  <si>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</si>
  <si>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</si>
  <si>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</si>
  <si>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</si>
  <si>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</si>
  <si>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</si>
  <si>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</si>
  <si>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</si>
  <si>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</si>
  <si>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</si>
  <si>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</si>
  <si>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</si>
  <si>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</si>
  <si>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</si>
  <si>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</si>
  <si>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</si>
  <si>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</si>
  <si>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</si>
  <si>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</si>
  <si>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</si>
  <si>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</si>
  <si>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</si>
  <si>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</si>
  <si>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</si>
  <si>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</si>
  <si>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</si>
  <si>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</si>
  <si>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</si>
  <si>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</si>
  <si>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</si>
  <si>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</si>
  <si>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</si>
  <si>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</si>
  <si>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</si>
  <si>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</si>
  <si>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</si>
  <si>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</si>
  <si>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</si>
  <si>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</si>
  <si>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</si>
  <si>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</si>
  <si>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</si>
  <si>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</si>
  <si>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</si>
  <si>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</si>
  <si>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</si>
  <si>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</si>
  <si>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</si>
  <si>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</si>
  <si>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</si>
  <si>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</si>
  <si>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</si>
  <si>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</si>
  <si>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</si>
  <si>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</si>
  <si>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</si>
  <si>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</si>
  <si>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</si>
  <si>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</si>
  <si>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</si>
  <si>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</si>
  <si>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</si>
  <si>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</si>
  <si>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</si>
  <si>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</si>
  <si>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</si>
  <si>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</si>
  <si>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</si>
  <si>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</si>
  <si>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</si>
  <si>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</si>
  <si>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</si>
  <si>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</si>
  <si>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</si>
  <si>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</si>
  <si>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</si>
  <si>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</si>
  <si>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</si>
  <si>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</si>
  <si>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</si>
  <si>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</si>
  <si>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</si>
  <si>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</si>
  <si>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</si>
  <si>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</si>
  <si>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</si>
  <si>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</si>
  <si>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</si>
  <si>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</si>
  <si>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</si>
  <si>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</si>
  <si>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</si>
  <si>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</si>
  <si>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</si>
  <si>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</si>
  <si>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</si>
  <si>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</si>
  <si>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</si>
  <si>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</si>
  <si>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</si>
  <si>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</si>
  <si>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</si>
  <si>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</si>
  <si>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</si>
  <si>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</si>
  <si>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</si>
  <si>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</si>
  <si>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</si>
  <si>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</si>
  <si>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</si>
  <si>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</si>
  <si>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</si>
  <si>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</si>
  <si>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</si>
  <si>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</si>
  <si>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</si>
  <si>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</si>
  <si>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</si>
  <si>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</si>
  <si>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</si>
  <si>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</si>
  <si>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</si>
  <si>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</si>
  <si>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</si>
  <si>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</si>
  <si>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</si>
  <si>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</si>
  <si>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</si>
  <si>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</si>
  <si>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</si>
  <si>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</si>
  <si>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</si>
  <si>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</si>
  <si>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</si>
  <si>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</si>
  <si>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</si>
  <si>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</si>
  <si>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</si>
  <si>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</si>
  <si>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</si>
  <si>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</si>
  <si>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</si>
  <si>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</si>
  <si>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</si>
  <si>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</si>
  <si>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</si>
  <si>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</si>
  <si>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</si>
  <si>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</si>
  <si>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</si>
  <si>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</si>
  <si>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</si>
  <si>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</si>
  <si>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</si>
  <si>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</si>
  <si>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</si>
  <si>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</si>
  <si>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</si>
  <si>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</si>
  <si>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</si>
  <si>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</si>
  <si>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</si>
  <si>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</si>
  <si>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</si>
  <si>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</si>
  <si>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</si>
  <si>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</si>
  <si>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</si>
  <si>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</si>
  <si>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</si>
  <si>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</si>
  <si>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</si>
  <si>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</si>
  <si>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</si>
  <si>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</si>
  <si>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</si>
  <si>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</si>
  <si>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</si>
  <si>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</si>
  <si>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</si>
  <si>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</si>
  <si>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</si>
  <si>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</si>
  <si>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</si>
  <si>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</si>
  <si>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</si>
  <si>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</si>
  <si>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</si>
  <si>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</si>
  <si>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</si>
  <si>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</si>
  <si>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</si>
  <si>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</si>
  <si>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</si>
  <si>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</si>
  <si>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</si>
  <si>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</si>
  <si>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</si>
  <si>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</si>
  <si>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</si>
  <si>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</si>
  <si>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</si>
  <si>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</si>
  <si>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</si>
  <si>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</si>
  <si>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</si>
  <si>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</si>
  <si>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</si>
  <si>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</si>
  <si>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</si>
  <si>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</si>
  <si>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</si>
  <si>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</si>
  <si>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</si>
  <si>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</si>
  <si>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</si>
  <si>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</si>
  <si>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</si>
  <si>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</si>
  <si>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</si>
  <si>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</si>
  <si>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</si>
  <si>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</si>
  <si>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</si>
  <si>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</si>
  <si>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</si>
  <si>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</si>
  <si>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</si>
  <si>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</si>
  <si>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</si>
  <si>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</si>
  <si>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</si>
  <si>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</si>
  <si>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</si>
  <si>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</si>
  <si>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</si>
  <si>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</si>
  <si>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</si>
  <si>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</si>
  <si>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</si>
  <si>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</si>
  <si>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</si>
  <si>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</si>
  <si>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</si>
  <si>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</si>
  <si>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</si>
  <si>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</si>
  <si>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</si>
  <si>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</si>
  <si>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</si>
  <si>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</si>
  <si>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</si>
  <si>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</si>
  <si>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</si>
  <si>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</si>
  <si>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</si>
  <si>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</si>
  <si>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</si>
  <si>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</si>
  <si>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</si>
  <si>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</si>
  <si>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</si>
  <si>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</si>
  <si>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</si>
  <si>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</si>
  <si>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</si>
  <si>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</si>
  <si>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</si>
  <si>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</si>
  <si>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</si>
  <si>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</si>
  <si>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</si>
  <si>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</si>
  <si>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</si>
  <si>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</si>
  <si>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</si>
  <si>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</si>
  <si>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</si>
  <si>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</si>
  <si>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</si>
  <si>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</si>
  <si>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</si>
  <si>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</si>
  <si>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</si>
  <si>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</si>
  <si>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</si>
  <si>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</si>
  <si>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</si>
  <si>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</si>
  <si>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</si>
  <si>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</si>
  <si>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</si>
  <si>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</si>
  <si>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</si>
  <si>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</si>
  <si>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</si>
  <si>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</si>
  <si>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</si>
  <si>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</si>
  <si>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</si>
  <si>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</si>
  <si>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</si>
  <si>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</si>
  <si>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</si>
  <si>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</si>
  <si>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</si>
  <si>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</si>
  <si>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</si>
  <si>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</si>
  <si>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</si>
  <si>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</si>
  <si>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</si>
  <si>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</si>
  <si>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</si>
  <si>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</si>
  <si>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</si>
  <si>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</si>
  <si>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</si>
  <si>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</si>
  <si>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</si>
  <si>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</si>
  <si>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</si>
  <si>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</si>
  <si>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</si>
  <si>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</si>
  <si>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</si>
  <si>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</si>
  <si>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</si>
  <si>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</si>
  <si>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</si>
  <si>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</si>
  <si>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</si>
  <si>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</si>
  <si>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</si>
  <si>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</si>
  <si>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</si>
  <si>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</si>
  <si>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</si>
  <si>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</si>
  <si>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</si>
  <si>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</si>
  <si>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</si>
  <si>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</si>
  <si>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</si>
  <si>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</si>
  <si>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</si>
  <si>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</si>
  <si>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</si>
  <si>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</si>
  <si>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</si>
  <si>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</si>
  <si>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</si>
  <si>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</si>
  <si>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</si>
  <si>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</si>
  <si>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</si>
  <si>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</si>
  <si>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</si>
  <si>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</si>
  <si>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</si>
  <si>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</si>
  <si>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</si>
  <si>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</si>
  <si>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</si>
  <si>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</si>
  <si>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</si>
  <si>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</si>
  <si>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</si>
  <si>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</si>
  <si>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</si>
  <si>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</si>
  <si>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</si>
  <si>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</si>
  <si>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</si>
  <si>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</si>
  <si>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</si>
  <si>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</si>
  <si>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</si>
  <si>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</si>
  <si>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</si>
  <si>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</si>
  <si>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</si>
  <si>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</si>
  <si>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</si>
  <si>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</si>
  <si>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</si>
  <si>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</si>
  <si>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</si>
  <si>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</si>
  <si>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</si>
  <si>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</si>
  <si>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</si>
  <si>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</si>
  <si>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</si>
  <si>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</si>
  <si>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</si>
  <si>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</si>
  <si>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</si>
  <si>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</si>
  <si>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</si>
  <si>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</si>
  <si>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</si>
  <si>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</si>
  <si>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</si>
  <si>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</si>
  <si>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</si>
  <si>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</si>
  <si>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</si>
  <si>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</si>
  <si>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</si>
  <si>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</si>
  <si>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</si>
  <si>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</si>
  <si>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</si>
  <si>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</si>
  <si>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</si>
  <si>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</si>
  <si>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</si>
  <si>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</si>
  <si>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</si>
  <si>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</si>
  <si>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</si>
  <si>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</si>
  <si>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</si>
  <si>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</si>
  <si>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</si>
  <si>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</si>
  <si>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</si>
  <si>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</si>
  <si>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</si>
  <si>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</si>
  <si>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</si>
  <si>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</si>
  <si>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</si>
  <si>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</si>
  <si>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</si>
  <si>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</si>
  <si>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</si>
  <si>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</si>
  <si>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</si>
  <si>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</si>
  <si>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</si>
  <si>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</si>
  <si>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</si>
  <si>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</si>
  <si>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</si>
  <si>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</si>
  <si>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</si>
  <si>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</si>
  <si>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</si>
  <si>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</si>
  <si>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</si>
  <si>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</si>
  <si>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</si>
  <si>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</si>
  <si>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</si>
  <si>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</si>
  <si>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</si>
  <si>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</si>
  <si>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</si>
  <si>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</si>
  <si>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</si>
  <si>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</si>
  <si>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</si>
  <si>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</si>
  <si>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</si>
  <si>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</si>
  <si>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</si>
  <si>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</si>
  <si>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</si>
  <si>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</si>
  <si>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</si>
  <si>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</si>
  <si>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</si>
  <si>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</si>
  <si>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</si>
  <si>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</si>
  <si>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</si>
  <si>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</si>
  <si>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</si>
  <si>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</si>
  <si>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</si>
  <si>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</si>
  <si>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</si>
  <si>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</si>
  <si>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</si>
  <si>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</si>
  <si>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</si>
  <si>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</si>
  <si>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</si>
  <si>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</si>
  <si>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</si>
  <si>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</si>
  <si>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</si>
  <si>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</si>
  <si>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</si>
  <si>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</si>
  <si>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</si>
  <si>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</si>
  <si>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</si>
  <si>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</si>
  <si>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</si>
  <si>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</si>
  <si>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</si>
  <si>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</si>
  <si>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</si>
  <si>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</si>
  <si>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</si>
  <si>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</si>
  <si>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</si>
  <si>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</si>
  <si>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</si>
  <si>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</si>
  <si>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</si>
  <si>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</si>
  <si>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</si>
  <si>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</si>
  <si>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</si>
  <si>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</si>
  <si>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</si>
  <si>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</si>
  <si>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</si>
  <si>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</si>
  <si>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</si>
  <si>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</si>
  <si>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</si>
  <si>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</si>
  <si>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</si>
  <si>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</si>
  <si>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</si>
  <si>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</si>
  <si>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</si>
  <si>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</si>
  <si>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</si>
  <si>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</si>
  <si>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</si>
  <si>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</si>
  <si>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</si>
  <si>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</si>
  <si>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</si>
  <si>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</si>
  <si>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</si>
  <si>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</si>
  <si>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</si>
  <si>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</si>
  <si>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</si>
  <si>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</si>
  <si>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</si>
  <si>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</si>
  <si>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</si>
  <si>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</si>
  <si>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</si>
  <si>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</si>
  <si>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</si>
  <si>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</si>
  <si>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</si>
  <si>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</si>
  <si>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</si>
  <si>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</si>
  <si>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</si>
  <si>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</si>
  <si>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</si>
  <si>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</si>
  <si>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</si>
  <si>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</si>
  <si>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</si>
  <si>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</si>
  <si>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</si>
  <si>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</si>
  <si>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</si>
  <si>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</si>
  <si>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</si>
  <si>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</si>
  <si>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</si>
  <si>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</si>
  <si>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</si>
  <si>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</si>
  <si>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</si>
  <si>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</si>
  <si>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</si>
  <si>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</si>
  <si>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</si>
  <si>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</si>
  <si>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</si>
  <si>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</si>
  <si>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</si>
  <si>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</si>
  <si>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</si>
  <si>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</si>
  <si>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</si>
  <si>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</si>
  <si>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</si>
  <si>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</si>
  <si>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</si>
  <si>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</si>
  <si>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</si>
  <si>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</si>
  <si>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</si>
  <si>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</si>
  <si>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</si>
  <si>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</si>
  <si>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</si>
  <si>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</si>
  <si>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</si>
  <si>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</si>
  <si>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</si>
  <si>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</si>
  <si>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</si>
  <si>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</si>
  <si>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</si>
  <si>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</si>
  <si>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</si>
  <si>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</si>
  <si>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</si>
  <si>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</si>
  <si>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</si>
  <si>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</si>
  <si>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</si>
  <si>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</si>
  <si>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</si>
  <si>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</si>
  <si>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</si>
  <si>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</si>
  <si>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</si>
  <si>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</si>
  <si>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</si>
  <si>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</si>
  <si>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</si>
  <si>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</si>
  <si>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</si>
  <si>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</si>
  <si>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</si>
  <si>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</si>
  <si>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</si>
  <si>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</si>
  <si>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</si>
  <si>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</si>
  <si>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</si>
  <si>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</si>
  <si>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</si>
  <si>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</si>
  <si>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</si>
  <si>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</si>
  <si>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</si>
  <si>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</si>
  <si>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</si>
  <si>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</si>
  <si>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</si>
  <si>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</si>
  <si>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</si>
  <si>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</si>
  <si>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</si>
  <si>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</si>
  <si>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</si>
  <si>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</si>
  <si>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</si>
  <si>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</si>
  <si>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</si>
  <si>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</si>
  <si>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</si>
  <si>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</si>
  <si>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</si>
  <si>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</si>
  <si>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</si>
  <si>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</si>
  <si>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</si>
  <si>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</si>
  <si>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</si>
  <si>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</si>
  <si>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</si>
  <si>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</si>
  <si>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</si>
  <si>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</si>
  <si>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</si>
  <si>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</si>
  <si>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</si>
  <si>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</si>
  <si>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</si>
  <si>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</si>
  <si>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</si>
  <si>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</si>
  <si>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</si>
  <si>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</si>
  <si>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</si>
  <si>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</si>
  <si>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</si>
  <si>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</si>
  <si>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</si>
  <si>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</si>
  <si>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</si>
  <si>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</si>
  <si>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</si>
  <si>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</si>
  <si>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</si>
  <si>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</si>
  <si>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</si>
  <si>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</si>
  <si>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</si>
  <si>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</si>
  <si>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</si>
  <si>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</si>
  <si>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</si>
  <si>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</si>
  <si>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</si>
  <si>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</si>
  <si>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</si>
  <si>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</si>
  <si>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</si>
  <si>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</si>
  <si>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</si>
  <si>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</si>
  <si>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</si>
  <si>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</si>
  <si>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</si>
  <si>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</si>
  <si>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</si>
  <si>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</si>
  <si>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</si>
  <si>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</si>
  <si>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</si>
  <si>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</si>
  <si>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</si>
  <si>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</si>
  <si>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</si>
  <si>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</si>
  <si>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</si>
  <si>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</si>
  <si>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</si>
  <si>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</si>
  <si>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</si>
  <si>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</si>
  <si>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</si>
  <si>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</si>
  <si>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</si>
  <si>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</si>
  <si>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</si>
  <si>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</si>
  <si>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</si>
  <si>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</si>
  <si>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</si>
  <si>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</si>
  <si>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</si>
  <si>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</si>
  <si>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</si>
  <si>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</si>
  <si>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</si>
  <si>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</si>
  <si>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</si>
  <si>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</si>
  <si>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</si>
  <si>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</si>
  <si>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</si>
  <si>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</si>
  <si>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</si>
  <si>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</si>
  <si>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</si>
  <si>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</si>
  <si>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</si>
  <si>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</si>
  <si>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</si>
  <si>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</si>
  <si>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</si>
  <si>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</si>
  <si>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</si>
  <si>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</si>
  <si>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</si>
  <si>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</si>
  <si>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</si>
  <si>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</si>
  <si>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</si>
  <si>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</si>
  <si>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</si>
  <si>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</si>
  <si>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</si>
  <si>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</si>
  <si>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</si>
  <si>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</si>
  <si>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</si>
  <si>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</si>
  <si>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</si>
  <si>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</si>
  <si>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</si>
  <si>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</si>
  <si>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</si>
  <si>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</si>
  <si>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</si>
  <si>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</si>
  <si>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</si>
  <si>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</si>
  <si>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</si>
  <si>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</si>
  <si>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</si>
  <si>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</si>
  <si>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</si>
  <si>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</si>
  <si>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</si>
  <si>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</si>
  <si>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</si>
  <si>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</si>
  <si>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</si>
  <si>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</si>
  <si>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</si>
  <si>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</si>
  <si>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</si>
  <si>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</si>
  <si>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</si>
  <si>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</si>
  <si>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</si>
  <si>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</si>
  <si>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</si>
  <si>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</si>
  <si>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</si>
  <si>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</si>
  <si>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</si>
  <si>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</si>
  <si>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</si>
  <si>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</si>
  <si>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</si>
  <si>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</si>
  <si>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</si>
  <si>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</si>
  <si>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</si>
  <si>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</si>
  <si>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</si>
  <si>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</si>
  <si>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</si>
  <si>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</si>
  <si>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</si>
  <si>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</si>
  <si>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</si>
  <si>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</si>
  <si>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</si>
  <si>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</si>
  <si>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</si>
  <si>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</si>
  <si>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</si>
  <si>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</si>
  <si>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</si>
  <si>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</si>
  <si>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</si>
  <si>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</si>
  <si>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</si>
  <si>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</si>
  <si>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</si>
  <si>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</si>
  <si>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</si>
  <si>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</si>
  <si>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</si>
  <si>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</si>
  <si>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</si>
  <si>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</si>
  <si>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</si>
  <si>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</si>
  <si>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</si>
  <si>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</si>
  <si>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</si>
  <si>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</si>
  <si>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</si>
  <si>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</si>
  <si>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</si>
  <si>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</si>
  <si>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</si>
  <si>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</si>
  <si>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</si>
  <si>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</si>
  <si>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</si>
  <si>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</si>
  <si>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</si>
  <si>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</si>
  <si>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</si>
  <si>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</si>
  <si>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</si>
  <si>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</si>
  <si>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</si>
  <si>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</si>
  <si>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</si>
  <si>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</si>
  <si>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</si>
  <si>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</si>
  <si>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</si>
  <si>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</si>
  <si>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</si>
  <si>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</si>
  <si>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</si>
  <si>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</si>
  <si>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</si>
  <si>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</si>
  <si>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</si>
  <si>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</si>
  <si>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</si>
  <si>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</si>
  <si>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</si>
  <si>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</si>
  <si>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</si>
  <si>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</si>
  <si>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</si>
  <si>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</si>
  <si>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</si>
  <si>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</si>
  <si>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</si>
  <si>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</si>
  <si>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</si>
  <si>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</si>
  <si>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</si>
  <si>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</si>
  <si>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</si>
  <si>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</si>
  <si>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</si>
  <si>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</si>
  <si>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</si>
  <si>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</si>
  <si>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</si>
  <si>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</si>
  <si>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</si>
  <si>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</si>
  <si>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</si>
  <si>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</si>
  <si>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</si>
  <si>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</si>
  <si>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</si>
  <si>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</si>
  <si>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</si>
  <si>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</si>
  <si>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</si>
  <si>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</si>
  <si>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</si>
  <si>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</si>
  <si>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</si>
  <si>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</si>
  <si>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</si>
  <si>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</si>
  <si>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</si>
  <si>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</si>
  <si>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</si>
  <si>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</si>
  <si>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</si>
  <si>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</si>
  <si>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</si>
  <si>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</si>
  <si>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</si>
  <si>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</si>
  <si>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</si>
  <si>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</si>
  <si>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</si>
  <si>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</si>
  <si>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</si>
  <si>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</si>
  <si>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</si>
  <si>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</si>
  <si>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</si>
  <si>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</si>
  <si>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</si>
  <si>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</si>
  <si>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</si>
  <si>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</si>
  <si>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</si>
  <si>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</si>
  <si>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</si>
  <si>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</si>
  <si>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</si>
  <si>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</si>
  <si>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</si>
  <si>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</si>
  <si>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</si>
  <si>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</si>
  <si>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</si>
  <si>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</si>
  <si>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</si>
  <si>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</si>
  <si>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</si>
  <si>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</si>
  <si>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</si>
  <si>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</si>
  <si>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</si>
  <si>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</si>
  <si>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</si>
  <si>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</si>
  <si>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</si>
  <si>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</si>
  <si>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</si>
  <si>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</si>
  <si>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</si>
  <si>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</si>
  <si>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</si>
  <si>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</si>
  <si>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</si>
  <si>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</si>
  <si>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</si>
  <si>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</si>
  <si>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</si>
  <si>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</si>
  <si>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</si>
  <si>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</si>
  <si>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</si>
  <si>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</si>
  <si>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</si>
  <si>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</si>
  <si>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</si>
  <si>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</si>
  <si>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</si>
  <si>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</si>
  <si>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</si>
  <si>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</si>
  <si>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</si>
  <si>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</si>
  <si>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</si>
  <si>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</si>
  <si>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</si>
  <si>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</si>
  <si>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</si>
  <si>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</si>
  <si>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</si>
  <si>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</si>
  <si>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</si>
  <si>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</si>
  <si>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</si>
  <si>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</si>
  <si>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</si>
  <si>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</si>
  <si>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</si>
  <si>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</si>
  <si>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</si>
  <si>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</si>
  <si>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</si>
  <si>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</si>
  <si>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</si>
  <si>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</si>
  <si>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</si>
  <si>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</si>
  <si>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</si>
  <si>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</si>
  <si>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</si>
  <si>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</si>
  <si>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</si>
  <si>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</si>
  <si>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</si>
  <si>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</si>
  <si>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</si>
  <si>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</si>
  <si>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</si>
  <si>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</si>
  <si>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</si>
  <si>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</si>
  <si>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</si>
  <si>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</si>
  <si>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</si>
  <si>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</si>
  <si>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</si>
  <si>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</si>
  <si>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</si>
  <si>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</si>
  <si>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</si>
  <si>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</si>
  <si>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</si>
  <si>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</si>
  <si>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</si>
  <si>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</si>
  <si>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</si>
  <si>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</si>
  <si>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</si>
  <si>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</si>
  <si>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</si>
  <si>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</si>
  <si>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</si>
  <si>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</si>
  <si>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</si>
  <si>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</si>
  <si>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</si>
  <si>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</si>
  <si>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</si>
  <si>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</si>
  <si>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</si>
  <si>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</si>
  <si>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</si>
  <si>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</si>
  <si>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</si>
  <si>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</si>
  <si>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</si>
  <si>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</si>
  <si>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</si>
  <si>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</si>
  <si>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</si>
  <si>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</si>
  <si>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</si>
  <si>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</si>
  <si>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</si>
  <si>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</si>
  <si>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</si>
  <si>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</si>
  <si>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</si>
  <si>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</si>
  <si>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</si>
  <si>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</si>
  <si>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</si>
  <si>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</si>
  <si>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</si>
  <si>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</si>
  <si>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</si>
  <si>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</si>
  <si>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</si>
  <si>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</si>
  <si>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</si>
  <si>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</si>
  <si>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</si>
  <si>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</si>
  <si>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</si>
  <si>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</si>
  <si>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</si>
  <si>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</si>
  <si>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</si>
  <si>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</si>
  <si>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</si>
  <si>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</si>
  <si>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</si>
  <si>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</si>
  <si>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</si>
  <si>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</si>
  <si>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</si>
  <si>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</si>
  <si>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</si>
  <si>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</si>
  <si>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</si>
  <si>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</si>
  <si>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</si>
  <si>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</si>
  <si>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</si>
  <si>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</si>
  <si>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</si>
  <si>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</si>
  <si>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</si>
  <si>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</si>
  <si>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</si>
  <si>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</si>
  <si>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</si>
  <si>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</si>
  <si>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</si>
  <si>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</si>
  <si>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</si>
  <si>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</si>
  <si>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</si>
  <si>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</si>
  <si>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</si>
  <si>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</si>
  <si>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</si>
  <si>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</si>
  <si>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</si>
  <si>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</si>
  <si>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</si>
  <si>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</si>
  <si>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</si>
  <si>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</si>
  <si>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</si>
  <si>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</si>
  <si>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</si>
  <si>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</si>
  <si>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</si>
  <si>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</si>
  <si>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</si>
  <si>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</si>
  <si>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</si>
  <si>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</si>
  <si>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</si>
  <si>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</si>
  <si>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</si>
  <si>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</si>
  <si>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</si>
  <si>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</si>
  <si>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</si>
  <si>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</si>
  <si>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</si>
  <si>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</si>
  <si>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</si>
  <si>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</si>
  <si>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</si>
  <si>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</si>
  <si>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</si>
  <si>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</si>
  <si>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</si>
  <si>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</si>
  <si>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</si>
  <si>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</si>
  <si>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</si>
  <si>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</si>
  <si>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</si>
  <si>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</si>
  <si>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</si>
  <si>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</si>
  <si>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</si>
  <si>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</si>
  <si>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</si>
  <si>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</si>
  <si>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</si>
  <si>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</si>
  <si>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</si>
  <si>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</si>
  <si>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</si>
  <si>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</si>
  <si>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</si>
  <si>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</si>
  <si>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</si>
  <si>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</si>
  <si>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</si>
  <si>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</si>
  <si>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</si>
  <si>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</si>
  <si>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</si>
  <si>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</si>
  <si>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</si>
  <si>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</si>
  <si>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</si>
  <si>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</si>
  <si>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</si>
  <si>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</si>
  <si>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</si>
  <si>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</si>
  <si>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</si>
  <si>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</si>
  <si>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</si>
  <si>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</si>
  <si>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</si>
  <si>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</si>
  <si>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</si>
  <si>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</si>
  <si>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</si>
  <si>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</si>
  <si>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</si>
  <si>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</si>
  <si>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</si>
  <si>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</si>
  <si>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</si>
  <si>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</si>
  <si>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</si>
  <si>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</si>
  <si>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</si>
  <si>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</si>
  <si>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</si>
  <si>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</si>
  <si>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</si>
  <si>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</si>
  <si>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</si>
  <si>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</si>
  <si>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</si>
  <si>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</si>
  <si>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</si>
  <si>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</si>
  <si>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</si>
  <si>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</si>
  <si>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</si>
  <si>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</si>
  <si>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</si>
  <si>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</si>
  <si>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</si>
  <si>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</si>
  <si>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</si>
  <si>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</si>
  <si>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</si>
  <si>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</si>
  <si>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</si>
  <si>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</si>
  <si>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</si>
  <si>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</si>
  <si>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</si>
  <si>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</si>
  <si>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</si>
  <si>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</si>
  <si>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</si>
  <si>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</si>
  <si>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</si>
  <si>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</si>
  <si>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</si>
  <si>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</si>
  <si>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</si>
  <si>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</si>
  <si>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</si>
  <si>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</si>
  <si>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</si>
  <si>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</si>
  <si>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</si>
  <si>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</si>
  <si>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</si>
  <si>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</si>
  <si>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</si>
  <si>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</si>
  <si>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</si>
  <si>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</si>
  <si>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</si>
  <si>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</si>
  <si>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</si>
  <si>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</si>
  <si>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</si>
  <si>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</si>
  <si>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</si>
  <si>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</si>
  <si>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</si>
  <si>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</si>
  <si>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</si>
  <si>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</si>
  <si>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</si>
  <si>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</si>
  <si>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</si>
  <si>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</si>
  <si>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</si>
  <si>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</si>
  <si>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</si>
  <si>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</si>
  <si>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</si>
  <si>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</si>
  <si>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</si>
  <si>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</si>
  <si>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</si>
  <si>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</si>
  <si>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</si>
  <si>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</si>
  <si>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</si>
  <si>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</si>
  <si>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</si>
  <si>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</si>
  <si>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</si>
  <si>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</si>
  <si>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</si>
  <si>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</si>
  <si>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</si>
  <si>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</si>
  <si>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</si>
  <si>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</si>
  <si>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</si>
  <si>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</si>
  <si>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</si>
  <si>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</si>
  <si>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</si>
  <si>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</si>
  <si>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</si>
  <si>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</si>
  <si>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</si>
  <si>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</si>
  <si>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</si>
  <si>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</si>
  <si>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</si>
  <si>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</si>
  <si>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</si>
  <si>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</si>
  <si>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</si>
  <si>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</si>
  <si>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</si>
  <si>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</si>
  <si>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</si>
  <si>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</si>
  <si>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</si>
  <si>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</si>
  <si>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</si>
  <si>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</si>
  <si>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</si>
  <si>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</si>
  <si>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</si>
  <si>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</si>
  <si>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</si>
  <si>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</si>
  <si>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</si>
  <si>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</si>
  <si>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</si>
  <si>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</si>
  <si>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</si>
  <si>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</si>
  <si>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</si>
  <si>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</si>
  <si>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</si>
  <si>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</si>
  <si>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</si>
  <si>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</si>
  <si>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</si>
  <si>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</si>
  <si>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</si>
  <si>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</si>
  <si>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</si>
  <si>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</si>
  <si>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</si>
  <si>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</si>
  <si>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</si>
  <si>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</si>
  <si>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</si>
  <si>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</si>
  <si>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</si>
  <si>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</si>
  <si>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</si>
  <si>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</si>
  <si>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</si>
  <si>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</si>
  <si>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</si>
  <si>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</si>
  <si>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</si>
  <si>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</si>
  <si>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</si>
  <si>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</si>
  <si>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</si>
  <si>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</si>
  <si>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</si>
  <si>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</si>
  <si>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</si>
  <si>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</si>
  <si>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</si>
  <si>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</si>
  <si>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</si>
  <si>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</si>
  <si>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</si>
  <si>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</si>
  <si>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</si>
  <si>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</si>
  <si>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</si>
  <si>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</si>
  <si>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</si>
  <si>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</si>
  <si>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</si>
  <si>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</si>
  <si>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</si>
  <si>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</si>
  <si>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</si>
  <si>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</si>
  <si>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</si>
  <si>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</si>
  <si>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</si>
  <si>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</si>
  <si>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</si>
  <si>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</si>
  <si>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</si>
  <si>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</si>
  <si>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</si>
  <si>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</si>
  <si>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</si>
  <si>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</si>
  <si>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</si>
  <si>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</si>
  <si>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</si>
  <si>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</si>
  <si>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</si>
  <si>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</si>
  <si>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</si>
  <si>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</si>
  <si>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</si>
  <si>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</si>
  <si>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</si>
  <si>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</si>
  <si>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</si>
  <si>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</si>
  <si>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</si>
  <si>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</si>
  <si>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</si>
  <si>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</si>
  <si>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</si>
  <si>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</si>
  <si>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</si>
  <si>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</si>
  <si>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</si>
  <si>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</si>
  <si>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</si>
  <si>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</si>
  <si>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</si>
  <si>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</si>
  <si>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</si>
  <si>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</si>
  <si>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</si>
  <si>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</si>
  <si>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</si>
  <si>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</si>
  <si>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</si>
  <si>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</si>
  <si>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</si>
  <si>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</si>
  <si>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</si>
  <si>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</si>
  <si>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</si>
  <si>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</si>
  <si>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</si>
  <si>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</si>
  <si>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</si>
  <si>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</si>
  <si>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</si>
  <si>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</si>
  <si>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</si>
  <si>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</si>
  <si>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</si>
  <si>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</si>
  <si>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</si>
  <si>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</si>
  <si>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</si>
  <si>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</si>
  <si>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</si>
  <si>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</si>
  <si>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</si>
  <si>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</si>
  <si>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</si>
  <si>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</si>
  <si>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</si>
  <si>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</si>
  <si>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</si>
  <si>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</si>
  <si>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</si>
  <si>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</si>
  <si>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</si>
  <si>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</si>
  <si>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</si>
  <si>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</si>
  <si>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</si>
  <si>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</si>
  <si>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</si>
  <si>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</si>
  <si>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</si>
  <si>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</si>
  <si>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</si>
  <si>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</si>
  <si>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</si>
  <si>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</si>
  <si>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</si>
  <si>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</si>
  <si>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</si>
  <si>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</si>
  <si>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</si>
  <si>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</si>
  <si>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</si>
  <si>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</si>
  <si>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</si>
  <si>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</si>
  <si>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</si>
  <si>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</si>
  <si>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</si>
  <si>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</si>
  <si>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</si>
  <si>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</si>
  <si>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</si>
  <si>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</si>
  <si>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</si>
  <si>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</si>
  <si>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</si>
  <si>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</si>
  <si>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</si>
  <si>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</si>
  <si>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</si>
  <si>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</si>
  <si>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</si>
  <si>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</si>
  <si>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</si>
  <si>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</si>
  <si>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</si>
  <si>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</si>
  <si>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</si>
  <si>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</si>
  <si>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</si>
  <si>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</si>
  <si>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</si>
  <si>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</si>
  <si>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</si>
  <si>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</si>
  <si>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</si>
  <si>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</si>
  <si>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</si>
  <si>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</si>
  <si>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</si>
  <si>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</si>
  <si>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</si>
  <si>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</si>
  <si>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</si>
  <si>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</si>
  <si>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</si>
  <si>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</si>
  <si>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</si>
  <si>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</si>
  <si>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</si>
  <si>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</si>
  <si>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</si>
  <si>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</si>
  <si>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</si>
  <si>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</si>
  <si>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</si>
  <si>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</si>
  <si>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</si>
  <si>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</si>
  <si>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</si>
  <si>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</si>
  <si>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</si>
  <si>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</si>
  <si>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</si>
  <si>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</si>
  <si>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</si>
  <si>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</si>
  <si>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</si>
  <si>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</si>
  <si>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</si>
  <si>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</si>
  <si>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</si>
  <si>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</si>
  <si>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</si>
  <si>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</si>
  <si>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</si>
  <si>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</si>
  <si>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</si>
  <si>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</si>
  <si>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</si>
  <si>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</si>
  <si>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</si>
  <si>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</si>
  <si>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</si>
  <si>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</si>
  <si>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</si>
  <si>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</si>
  <si>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</si>
  <si>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</si>
  <si>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</si>
  <si>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</si>
  <si>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</si>
  <si>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</si>
  <si>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</si>
  <si>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</si>
  <si>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</si>
  <si>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</si>
  <si>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</si>
  <si>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</si>
  <si>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</si>
  <si>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</si>
  <si>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</si>
  <si>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</si>
  <si>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</si>
  <si>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</si>
  <si>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</si>
  <si>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</si>
  <si>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</si>
  <si>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</si>
  <si>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</si>
  <si>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</si>
  <si>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</si>
  <si>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</si>
  <si>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</si>
  <si>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</si>
  <si>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</si>
  <si>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</si>
  <si>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</si>
  <si>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</si>
  <si>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</si>
  <si>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</si>
  <si>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</si>
  <si>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</si>
  <si>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</si>
  <si>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</si>
  <si>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</si>
  <si>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</si>
  <si>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</si>
  <si>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</si>
  <si>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</si>
  <si>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</si>
  <si>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</si>
  <si>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</si>
  <si>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</si>
  <si>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</si>
  <si>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</si>
  <si>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</si>
  <si>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</si>
  <si>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</si>
  <si>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</si>
  <si>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</si>
  <si>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</si>
  <si>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</si>
  <si>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</si>
  <si>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</si>
  <si>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</si>
  <si>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</si>
  <si>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</si>
  <si>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</si>
  <si>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</si>
  <si>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</si>
  <si>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</si>
  <si>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</si>
  <si>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</si>
  <si>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</si>
  <si>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</si>
  <si>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</si>
  <si>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</si>
  <si>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</si>
  <si>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</si>
  <si>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</si>
  <si>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</si>
  <si>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</si>
  <si>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</si>
  <si>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</si>
  <si>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</si>
  <si>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</si>
  <si>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</si>
  <si>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</si>
  <si>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</si>
  <si>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</si>
  <si>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</si>
  <si>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</si>
  <si>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</si>
  <si>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</si>
  <si>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</si>
  <si>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</si>
  <si>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</si>
  <si>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</si>
  <si>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</si>
  <si>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</si>
  <si>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</si>
  <si>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</si>
  <si>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</si>
  <si>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</si>
  <si>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</si>
  <si>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</si>
  <si>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</si>
  <si>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</si>
  <si>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</si>
  <si>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</si>
  <si>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</si>
  <si>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</si>
  <si>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</si>
  <si>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</si>
  <si>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</si>
  <si>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</si>
  <si>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</si>
  <si>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</si>
  <si>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</si>
  <si>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</si>
  <si>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</si>
  <si>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</si>
  <si>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</si>
  <si>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</si>
  <si>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</si>
  <si>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</si>
  <si>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</si>
  <si>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</si>
  <si>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</si>
  <si>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</si>
  <si>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</si>
  <si>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</si>
  <si>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</si>
  <si>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</si>
  <si>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</si>
  <si>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</si>
  <si>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</si>
  <si>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</si>
  <si>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</si>
  <si>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</si>
  <si>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</si>
  <si>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</si>
  <si>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</si>
  <si>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</si>
  <si>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</si>
  <si>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</si>
  <si>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</si>
  <si>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</si>
  <si>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</si>
  <si>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</si>
  <si>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</si>
  <si>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</si>
  <si>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</si>
  <si>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</si>
  <si>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</si>
  <si>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</si>
  <si>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</si>
  <si>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</si>
  <si>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</si>
  <si>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</si>
  <si>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</si>
  <si>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</si>
  <si>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</si>
  <si>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</si>
  <si>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</si>
  <si>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</si>
  <si>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</si>
  <si>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</si>
  <si>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</si>
  <si>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</si>
  <si>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</si>
  <si>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</si>
  <si>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</si>
  <si>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</si>
  <si>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</si>
  <si>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</si>
  <si>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</si>
  <si>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</si>
  <si>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</si>
  <si>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</si>
  <si>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</si>
  <si>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</si>
  <si>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</si>
  <si>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</si>
  <si>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</si>
  <si>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</si>
  <si>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</si>
  <si>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</si>
  <si>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</si>
  <si>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</si>
  <si>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</si>
  <si>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</si>
  <si>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</si>
  <si>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</si>
  <si>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</si>
  <si>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</si>
  <si>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</si>
  <si>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</si>
  <si>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</si>
  <si>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</si>
  <si>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</si>
  <si>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</si>
  <si>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</si>
  <si>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</si>
  <si>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</si>
  <si>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</si>
  <si>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</si>
  <si>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</si>
  <si>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</si>
  <si>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</si>
  <si>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</si>
  <si>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</si>
  <si>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</si>
  <si>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</si>
  <si>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</si>
  <si>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</si>
  <si>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</si>
  <si>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</si>
  <si>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</si>
  <si>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</si>
  <si>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</si>
  <si>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</si>
  <si>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</si>
  <si>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</si>
  <si>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</si>
  <si>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</si>
  <si>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</si>
  <si>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</si>
  <si>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</si>
  <si>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</si>
  <si>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</si>
  <si>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</si>
  <si>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</si>
  <si>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</si>
  <si>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</si>
  <si>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</si>
  <si>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</si>
  <si>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</si>
  <si>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</si>
  <si>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</si>
  <si>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</si>
  <si>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</si>
  <si>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</si>
  <si>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</si>
  <si>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</si>
  <si>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</si>
  <si>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</si>
  <si>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</si>
  <si>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</si>
  <si>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</si>
  <si>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</si>
  <si>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</si>
  <si>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</si>
  <si>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</si>
  <si>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</si>
  <si>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</si>
  <si>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</si>
  <si>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</si>
  <si>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</si>
  <si>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</si>
  <si>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</si>
  <si>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</si>
  <si>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</si>
  <si>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</si>
  <si>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</si>
  <si>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</si>
  <si>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</si>
  <si>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</si>
  <si>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</si>
  <si>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</si>
  <si>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</si>
  <si>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</si>
  <si>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</si>
  <si>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</si>
  <si>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</si>
  <si>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</si>
  <si>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</si>
  <si>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</si>
  <si>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</si>
  <si>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</si>
  <si>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</si>
  <si>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</si>
  <si>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</si>
  <si>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</si>
  <si>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</si>
  <si>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</si>
  <si>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</si>
  <si>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</si>
  <si>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</si>
  <si>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</si>
  <si>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</si>
  <si>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</si>
  <si>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</si>
  <si>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</si>
  <si>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</si>
  <si>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</si>
  <si>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</si>
  <si>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</si>
  <si>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</si>
  <si>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</si>
  <si>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</si>
  <si>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</si>
  <si>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</si>
  <si>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</si>
  <si>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</si>
  <si>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</si>
  <si>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</si>
  <si>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</si>
  <si>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</si>
  <si>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</si>
  <si>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</si>
  <si>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</si>
  <si>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</si>
  <si>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</si>
  <si>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</si>
  <si>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</si>
  <si>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</si>
  <si>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</si>
  <si>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</si>
  <si>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</si>
  <si>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</si>
  <si>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</si>
  <si>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</si>
  <si>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</si>
  <si>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</si>
  <si>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</si>
  <si>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</si>
  <si>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</si>
  <si>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</si>
  <si>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</si>
  <si>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</si>
  <si>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</si>
  <si>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</si>
  <si>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</si>
  <si>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</si>
  <si>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</si>
  <si>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</si>
  <si>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</si>
  <si>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</si>
  <si>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</si>
  <si>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</si>
  <si>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</si>
  <si>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</si>
  <si>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</si>
  <si>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</si>
  <si>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</si>
  <si>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</si>
  <si>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</si>
  <si>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</si>
  <si>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</si>
  <si>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</si>
  <si>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</si>
  <si>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</si>
  <si>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</si>
  <si>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</si>
  <si>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</si>
  <si>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</si>
  <si>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</si>
  <si>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</si>
  <si>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</si>
  <si>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</si>
  <si>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</si>
  <si>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</si>
  <si>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</si>
  <si>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</si>
  <si>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</si>
  <si>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</si>
  <si>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</si>
  <si>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</si>
  <si>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</si>
  <si>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</si>
  <si>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</si>
  <si>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</si>
  <si>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</si>
  <si>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</si>
  <si>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</si>
  <si>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</si>
  <si>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</si>
  <si>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</si>
  <si>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</si>
  <si>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</si>
  <si>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</si>
  <si>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</si>
  <si>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</si>
  <si>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</si>
  <si>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</si>
  <si>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</si>
  <si>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</si>
  <si>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</si>
  <si>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</si>
  <si>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</si>
  <si>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</si>
  <si>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</si>
  <si>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</si>
  <si>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</si>
  <si>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</si>
  <si>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</si>
  <si>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</si>
  <si>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</si>
  <si>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</si>
  <si>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</si>
  <si>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</si>
  <si>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</si>
  <si>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</si>
  <si>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</si>
  <si>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</si>
  <si>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</si>
  <si>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</si>
  <si>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</si>
  <si>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</si>
  <si>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</si>
  <si>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</si>
  <si>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</si>
  <si>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</si>
  <si>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</si>
  <si>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</si>
  <si>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</si>
  <si>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</si>
  <si>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</si>
  <si>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</si>
  <si>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</si>
  <si>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</si>
  <si>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</si>
  <si>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</si>
  <si>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</si>
  <si>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</si>
  <si>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</si>
  <si>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</si>
  <si>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</si>
  <si>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</si>
  <si>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</si>
  <si>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</si>
  <si>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</si>
  <si>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</si>
  <si>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</si>
  <si>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</si>
  <si>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</si>
  <si>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</si>
  <si>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</si>
  <si>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</si>
  <si>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</si>
  <si>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</si>
  <si>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</si>
  <si>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</si>
  <si>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</si>
  <si>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</si>
  <si>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</si>
  <si>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</si>
  <si>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</si>
  <si>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</si>
  <si>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</si>
  <si>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</si>
  <si>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</si>
  <si>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</si>
  <si>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</si>
  <si>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</si>
  <si>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</si>
  <si>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</si>
  <si>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</si>
  <si>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</si>
  <si>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</si>
  <si>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</si>
  <si>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</si>
  <si>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</si>
  <si>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</si>
  <si>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</si>
  <si>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</si>
  <si>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</si>
  <si>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</si>
  <si>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</si>
  <si>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</si>
  <si>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</si>
  <si>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</si>
  <si>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</si>
  <si>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</si>
  <si>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</si>
  <si>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</si>
  <si>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</si>
  <si>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</si>
  <si>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</si>
  <si>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</si>
  <si>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</si>
  <si>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</si>
  <si>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</si>
  <si>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</si>
  <si>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</si>
  <si>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</si>
  <si>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</si>
  <si>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</si>
  <si>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</si>
  <si>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</si>
  <si>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</si>
  <si>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</si>
  <si>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</si>
  <si>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</si>
  <si>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</si>
  <si>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</si>
  <si>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</si>
  <si>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</si>
  <si>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</si>
  <si>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</si>
  <si>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</si>
  <si>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</si>
  <si>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</si>
  <si>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</si>
  <si>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</si>
  <si>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</si>
  <si>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</si>
  <si>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</si>
  <si>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</si>
  <si>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</si>
  <si>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</si>
  <si>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</si>
  <si>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</si>
  <si>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</si>
  <si>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</si>
  <si>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</si>
  <si>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</si>
  <si>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</si>
  <si>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</si>
  <si>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</si>
  <si>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</si>
  <si>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</si>
  <si>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</si>
  <si>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</si>
  <si>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</si>
  <si>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</si>
  <si>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</si>
  <si>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</si>
  <si>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</si>
  <si>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</si>
  <si>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</si>
  <si>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</si>
  <si>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</si>
  <si>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</si>
  <si>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</si>
  <si>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</si>
  <si>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</si>
  <si>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</si>
  <si>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</si>
  <si>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</si>
  <si>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</si>
  <si>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</si>
  <si>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</si>
  <si>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</si>
  <si>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</si>
  <si>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</si>
  <si>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</si>
  <si>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</si>
  <si>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</si>
  <si>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</si>
  <si>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</si>
  <si>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</si>
  <si>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</si>
  <si>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</si>
  <si>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</si>
  <si>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</si>
  <si>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</si>
  <si>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</si>
  <si>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</si>
  <si>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</si>
  <si>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</si>
  <si>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</si>
  <si>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</si>
  <si>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</si>
  <si>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</si>
  <si>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</si>
  <si>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</si>
  <si>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</si>
  <si>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</si>
  <si>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</si>
  <si>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</si>
  <si>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</si>
  <si>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</si>
  <si>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</si>
  <si>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</si>
  <si>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</si>
  <si>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</si>
  <si>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</si>
  <si>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</si>
  <si>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</si>
  <si>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</si>
  <si>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</si>
  <si>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</si>
  <si>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</si>
  <si>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</si>
  <si>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</si>
  <si>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</si>
  <si>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</si>
  <si>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</si>
  <si>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</si>
  <si>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</si>
  <si>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</si>
  <si>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</si>
  <si>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</si>
  <si>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</si>
  <si>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</si>
  <si>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</si>
  <si>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</si>
  <si>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</si>
  <si>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</si>
  <si>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</si>
  <si>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</si>
  <si>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</si>
  <si>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</si>
  <si>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</si>
  <si>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</si>
  <si>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</si>
  <si>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</si>
  <si>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</si>
  <si>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</si>
  <si>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</si>
  <si>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</si>
  <si>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</si>
  <si>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</si>
  <si>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</si>
  <si>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</si>
  <si>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</si>
  <si>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</si>
  <si>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</si>
  <si>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</si>
  <si>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</si>
  <si>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</si>
  <si>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</si>
  <si>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</si>
  <si>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</si>
  <si>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</si>
  <si>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</si>
  <si>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</si>
  <si>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</si>
  <si>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</si>
  <si>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</si>
  <si>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</si>
  <si>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</si>
  <si>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</si>
  <si>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</si>
  <si>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</si>
  <si>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</si>
  <si>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</si>
  <si>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</si>
  <si>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</si>
  <si>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</si>
  <si>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</si>
  <si>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</si>
  <si>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</si>
  <si>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</si>
  <si>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</si>
  <si>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</si>
  <si>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</si>
  <si>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</si>
  <si>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</si>
  <si>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</si>
  <si>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</si>
  <si>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</si>
  <si>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</si>
  <si>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</si>
  <si>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</si>
  <si>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</si>
  <si>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</si>
  <si>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</si>
  <si>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</si>
  <si>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</si>
  <si>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</si>
  <si>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</si>
  <si>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</si>
  <si>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</si>
  <si>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</si>
  <si>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</si>
  <si>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</si>
  <si>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</si>
  <si>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</si>
  <si>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</si>
  <si>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</si>
  <si>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</si>
  <si>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</si>
  <si>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</si>
  <si>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</si>
  <si>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</si>
  <si>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</si>
  <si>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</si>
  <si>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</si>
  <si>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</si>
  <si>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</si>
  <si>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</si>
  <si>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</si>
  <si>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</si>
  <si>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</si>
  <si>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</si>
  <si>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</si>
  <si>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</si>
  <si>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</si>
  <si>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</si>
  <si>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</si>
  <si>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</si>
  <si>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</si>
  <si>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</si>
  <si>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</si>
  <si>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</si>
  <si>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</si>
  <si>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</si>
  <si>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</si>
  <si>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</si>
  <si>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</si>
  <si>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</si>
  <si>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</si>
  <si>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</si>
  <si>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</si>
  <si>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</si>
  <si>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</si>
  <si>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</si>
  <si>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</si>
  <si>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</si>
  <si>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</si>
  <si>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</si>
  <si>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</si>
  <si>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</si>
  <si>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</si>
  <si>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</si>
  <si>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</si>
  <si>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</si>
  <si>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</si>
  <si>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</si>
  <si>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</si>
  <si>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</si>
  <si>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</si>
  <si>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</si>
  <si>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</si>
  <si>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</si>
  <si>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</si>
  <si>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</si>
  <si>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</si>
  <si>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</si>
  <si>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</si>
  <si>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</si>
  <si>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</si>
  <si>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</si>
  <si>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</si>
  <si>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</si>
  <si>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</si>
  <si>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</si>
  <si>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</si>
  <si>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</si>
  <si>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</si>
  <si>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</si>
  <si>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</si>
  <si>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</si>
  <si>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</si>
  <si>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</si>
  <si>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</si>
  <si>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</si>
  <si>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</si>
  <si>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</si>
  <si>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</si>
  <si>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</si>
  <si>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</si>
  <si>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</si>
  <si>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</si>
  <si>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</si>
  <si>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</si>
  <si>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</si>
  <si>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</si>
  <si>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</si>
  <si>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</si>
  <si>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</si>
  <si>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</si>
  <si>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</si>
  <si>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</si>
  <si>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</si>
  <si>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</si>
  <si>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</si>
  <si>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</si>
  <si>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</si>
  <si>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</si>
  <si>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</si>
  <si>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</si>
  <si>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</si>
  <si>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</si>
  <si>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</si>
  <si>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</si>
  <si>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</si>
  <si>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</si>
  <si>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</si>
  <si>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</si>
  <si>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</si>
  <si>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</si>
  <si>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</si>
  <si>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</si>
  <si>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</si>
  <si>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</si>
  <si>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</si>
  <si>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</si>
  <si>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</si>
  <si>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</si>
  <si>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</si>
  <si>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</si>
  <si>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</si>
  <si>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</si>
  <si>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</si>
  <si>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</si>
  <si>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</si>
  <si>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</si>
  <si>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</si>
  <si>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</si>
  <si>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</si>
  <si>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</si>
  <si>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</si>
  <si>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</si>
  <si>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</si>
  <si>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</si>
  <si>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</si>
  <si>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</si>
  <si>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</si>
  <si>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</si>
  <si>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</si>
  <si>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</si>
  <si>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</si>
  <si>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</si>
  <si>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</si>
  <si>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</si>
  <si>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</si>
  <si>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</si>
  <si>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</si>
  <si>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</si>
  <si>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</si>
  <si>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</si>
  <si>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</si>
  <si>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</si>
  <si>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</si>
  <si>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</si>
  <si>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</si>
  <si>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</si>
  <si>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</si>
  <si>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</si>
  <si>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</si>
  <si>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</si>
  <si>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</si>
  <si>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</si>
  <si>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</si>
  <si>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</si>
  <si>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</si>
  <si>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</si>
  <si>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</si>
  <si>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</si>
  <si>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</si>
  <si>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</si>
  <si>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</si>
  <si>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</si>
  <si>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</si>
  <si>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</si>
  <si>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</si>
  <si>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</si>
  <si>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</si>
  <si>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</si>
  <si>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</si>
  <si>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</si>
  <si>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</si>
  <si>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</si>
  <si>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</si>
  <si>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</si>
  <si>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</si>
  <si>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</si>
  <si>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</si>
  <si>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</si>
  <si>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</si>
  <si>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</si>
  <si>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</si>
  <si>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</si>
  <si>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</si>
  <si>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</si>
  <si>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</si>
  <si>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</si>
  <si>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</si>
  <si>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</si>
  <si>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</si>
  <si>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</si>
  <si>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</si>
  <si>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</si>
  <si>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</si>
  <si>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</si>
  <si>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</si>
  <si>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</si>
  <si>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</si>
  <si>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</si>
  <si>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</si>
  <si>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</si>
  <si>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</si>
  <si>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</si>
  <si>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</si>
  <si>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</si>
  <si>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</si>
  <si>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</si>
  <si>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</si>
  <si>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</si>
  <si>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</si>
  <si>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</si>
  <si>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</si>
  <si>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</si>
  <si>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</si>
  <si>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</si>
  <si>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</si>
  <si>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</si>
  <si>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</si>
  <si>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</si>
  <si>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</si>
  <si>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</si>
  <si>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</si>
  <si>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</si>
  <si>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</si>
  <si>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</si>
  <si>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</si>
  <si>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</si>
  <si>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</si>
  <si>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</si>
  <si>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</si>
  <si>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</si>
  <si>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</si>
  <si>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</si>
  <si>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</si>
  <si>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</si>
  <si>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</si>
  <si>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</si>
  <si>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</si>
  <si>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</si>
  <si>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</si>
  <si>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</si>
  <si>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</si>
  <si>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</si>
  <si>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</si>
  <si>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</si>
  <si>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</si>
  <si>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</si>
  <si>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</si>
  <si>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</si>
  <si>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</si>
  <si>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</si>
  <si>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</si>
  <si>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</si>
  <si>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</si>
  <si>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</si>
  <si>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</si>
  <si>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</si>
  <si>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</si>
  <si>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</si>
  <si>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</si>
  <si>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</si>
  <si>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</si>
  <si>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</si>
  <si>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</si>
  <si>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</si>
  <si>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</si>
  <si>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</si>
  <si>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</si>
  <si>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</si>
  <si>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</si>
  <si>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</si>
  <si>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</si>
  <si>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</si>
  <si>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</si>
  <si>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</si>
  <si>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</si>
  <si>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</si>
  <si>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</si>
  <si>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</si>
  <si>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</si>
  <si>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</si>
  <si>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</si>
  <si>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</si>
  <si>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</si>
  <si>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</si>
  <si>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</si>
  <si>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</si>
  <si>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</si>
  <si>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</si>
  <si>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</si>
  <si>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</si>
  <si>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</si>
  <si>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</si>
  <si>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</si>
  <si>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</si>
  <si>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</si>
  <si>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</si>
  <si>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</si>
  <si>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</si>
  <si>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</si>
  <si>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</si>
  <si>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</si>
  <si>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</si>
  <si>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</si>
  <si>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</si>
  <si>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</si>
  <si>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</si>
  <si>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</si>
  <si>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</si>
  <si>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</si>
  <si>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</si>
  <si>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</si>
  <si>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</si>
  <si>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</si>
  <si>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</si>
  <si>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</si>
  <si>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</si>
  <si>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</si>
  <si>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</si>
  <si>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</si>
  <si>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</si>
  <si>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</si>
  <si>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</si>
  <si>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</si>
  <si>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</si>
  <si>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</si>
  <si>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</si>
  <si>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</si>
  <si>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</si>
  <si>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</si>
  <si>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</si>
  <si>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</si>
  <si>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</si>
  <si>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</si>
  <si>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</si>
  <si>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</si>
  <si>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</si>
  <si>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</si>
  <si>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</si>
  <si>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</si>
  <si>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</si>
  <si>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</si>
  <si>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</si>
  <si>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</si>
  <si>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</si>
  <si>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</si>
  <si>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</si>
  <si>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</si>
  <si>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</si>
  <si>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</si>
  <si>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</si>
  <si>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</si>
  <si>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</si>
  <si>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</si>
  <si>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</si>
  <si>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</si>
  <si>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</si>
  <si>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</si>
  <si>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</si>
  <si>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</si>
  <si>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</si>
  <si>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</si>
  <si>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</si>
  <si>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</si>
  <si>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</si>
  <si>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</si>
  <si>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</si>
  <si>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</si>
  <si>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</si>
  <si>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</si>
  <si>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</si>
  <si>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</si>
  <si>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</si>
  <si>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</si>
  <si>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</si>
  <si>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</si>
  <si>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</si>
  <si>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</si>
  <si>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</si>
  <si>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</si>
  <si>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</si>
  <si>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</si>
  <si>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</si>
  <si>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</si>
  <si>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</si>
  <si>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</si>
  <si>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</si>
  <si>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</si>
  <si>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</si>
  <si>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</si>
  <si>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</si>
  <si>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</si>
  <si>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</si>
  <si>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</si>
  <si>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</si>
  <si>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</si>
  <si>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</si>
  <si>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</si>
  <si>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</si>
  <si>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</si>
  <si>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</si>
  <si>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</si>
  <si>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</si>
  <si>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</si>
  <si>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</si>
  <si>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</si>
  <si>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</si>
  <si>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</si>
  <si>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</si>
  <si>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</si>
  <si>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</si>
  <si>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</si>
  <si>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</si>
  <si>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</si>
  <si>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</si>
  <si>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</si>
  <si>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</si>
  <si>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</si>
  <si>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</si>
  <si>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</si>
  <si>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</si>
  <si>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</si>
  <si>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</si>
  <si>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</si>
  <si>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</si>
  <si>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</si>
  <si>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</si>
  <si>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</si>
  <si>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</si>
  <si>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</si>
  <si>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</si>
  <si>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</si>
  <si>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</si>
  <si>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</si>
  <si>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</si>
  <si>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</si>
  <si>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</si>
  <si>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</si>
  <si>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</si>
  <si>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</si>
  <si>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</si>
  <si>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</si>
  <si>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</si>
  <si>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</si>
  <si>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</si>
  <si>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</si>
  <si>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</si>
  <si>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</si>
  <si>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</si>
  <si>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</si>
  <si>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</si>
  <si>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</si>
  <si>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</si>
  <si>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</si>
  <si>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</si>
  <si>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</si>
  <si>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</si>
  <si>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</si>
  <si>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</si>
  <si>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</si>
  <si>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</si>
  <si>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</si>
  <si>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</si>
  <si>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</si>
  <si>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</si>
  <si>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</si>
  <si>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</si>
  <si>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</si>
  <si>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</si>
  <si>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</si>
  <si>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</si>
  <si>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</si>
  <si>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</si>
  <si>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</si>
  <si>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</si>
  <si>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</si>
  <si>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</si>
  <si>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</si>
  <si>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</si>
  <si>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</si>
  <si>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</si>
  <si>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</si>
  <si>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</si>
  <si>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</si>
  <si>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</si>
  <si>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</si>
  <si>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</si>
  <si>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</si>
  <si>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</si>
  <si>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</si>
  <si>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</si>
  <si>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</si>
  <si>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</si>
  <si>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</si>
  <si>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</si>
  <si>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</si>
  <si>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</si>
  <si>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</si>
  <si>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</si>
  <si>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</si>
  <si>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</si>
  <si>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</si>
  <si>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</si>
  <si>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</si>
  <si>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</si>
  <si>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</si>
  <si>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</si>
  <si>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</si>
  <si>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</si>
  <si>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</si>
  <si>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</si>
  <si>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</si>
  <si>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</si>
  <si>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</si>
  <si>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</si>
  <si>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</si>
  <si>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</si>
  <si>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</si>
  <si>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</si>
  <si>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</si>
  <si>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</si>
  <si>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</si>
  <si>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</si>
  <si>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</si>
  <si>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</si>
  <si>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</si>
  <si>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</si>
  <si>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</si>
  <si>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</si>
  <si>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</si>
  <si>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</si>
  <si>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</si>
  <si>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</si>
  <si>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</si>
  <si>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</si>
  <si>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</si>
  <si>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</si>
  <si>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</si>
  <si>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</si>
  <si>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</si>
  <si>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</si>
  <si>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</si>
  <si>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</si>
  <si>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</si>
  <si>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</si>
  <si>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</si>
  <si>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</si>
  <si>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</si>
  <si>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</si>
  <si>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</si>
  <si>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</si>
  <si>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</si>
  <si>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</si>
  <si>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</si>
  <si>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</si>
  <si>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</si>
  <si>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</si>
  <si>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</si>
  <si>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</si>
  <si>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</si>
  <si>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</si>
  <si>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</si>
  <si>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</si>
  <si>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</si>
  <si>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</si>
  <si>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</si>
  <si>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</si>
  <si>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</si>
  <si>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</si>
  <si>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</si>
  <si>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</si>
  <si>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</si>
  <si>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</si>
  <si>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</si>
  <si>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</si>
  <si>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</si>
  <si>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</si>
  <si>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</si>
  <si>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</si>
  <si>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</si>
  <si>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</si>
  <si>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</si>
  <si>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</si>
  <si>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</si>
  <si>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</si>
  <si>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</si>
  <si>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</si>
  <si>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</si>
  <si>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</si>
  <si>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</si>
  <si>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</si>
  <si>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</si>
  <si>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</si>
  <si>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</si>
  <si>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</si>
  <si>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</si>
  <si>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</si>
  <si>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</si>
  <si>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</si>
  <si>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</si>
  <si>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</si>
  <si>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</si>
  <si>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</si>
  <si>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</si>
  <si>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</si>
  <si>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</si>
  <si>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</si>
  <si>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</si>
  <si>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</si>
  <si>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</si>
  <si>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</si>
  <si>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</si>
  <si>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</si>
  <si>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</si>
  <si>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</si>
  <si>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</si>
  <si>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</si>
  <si>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</si>
  <si>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</si>
  <si>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</si>
  <si>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</si>
  <si>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</si>
  <si>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</si>
  <si>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</si>
  <si>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</si>
  <si>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</si>
  <si>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</si>
  <si>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</si>
  <si>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</si>
  <si>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</si>
  <si>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</si>
  <si>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</si>
  <si>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</si>
  <si>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</si>
  <si>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</si>
  <si>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</si>
  <si>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</si>
  <si>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</si>
  <si>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</si>
  <si>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</si>
  <si>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</si>
  <si>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</si>
  <si>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</si>
  <si>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</si>
  <si>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</si>
  <si>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</si>
  <si>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</si>
  <si>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</si>
  <si>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</si>
  <si>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</si>
  <si>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</si>
  <si>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</si>
  <si>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</si>
  <si>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</si>
  <si>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</si>
  <si>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</si>
  <si>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</si>
  <si>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</si>
  <si>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</si>
  <si>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</si>
  <si>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</si>
  <si>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</si>
  <si>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</si>
  <si>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</si>
  <si>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</si>
  <si>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</si>
  <si>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</si>
  <si>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</si>
  <si>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</si>
  <si>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</si>
  <si>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</si>
  <si>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</si>
  <si>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</si>
  <si>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</si>
  <si>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</si>
  <si>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</si>
  <si>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</si>
  <si>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</si>
  <si>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</si>
  <si>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</si>
  <si>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</si>
  <si>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</si>
  <si>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</si>
  <si>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</si>
  <si>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</si>
  <si>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</si>
  <si>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</si>
  <si>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</si>
  <si>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</si>
  <si>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</si>
  <si>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</si>
  <si>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</si>
  <si>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</si>
  <si>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</si>
  <si>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</si>
  <si>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</si>
  <si>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</si>
  <si>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</si>
  <si>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</si>
  <si>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</si>
  <si>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</si>
  <si>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</si>
  <si>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</si>
  <si>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</si>
  <si>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</si>
  <si>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</si>
  <si>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</si>
  <si>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</si>
  <si>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</si>
  <si>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</si>
  <si>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</si>
  <si>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</si>
  <si>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</si>
  <si>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</si>
  <si>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</si>
  <si>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</si>
  <si>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</si>
  <si>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</si>
  <si>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</si>
  <si>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</si>
  <si>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</si>
  <si>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</si>
  <si>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</si>
  <si>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</si>
  <si>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</si>
  <si>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</si>
  <si>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</si>
  <si>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</si>
  <si>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</si>
  <si>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</si>
  <si>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</si>
  <si>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</si>
  <si>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</si>
  <si>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</si>
  <si>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</si>
  <si>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</si>
  <si>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</si>
  <si>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</si>
  <si>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</si>
  <si>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</si>
  <si>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</si>
  <si>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</si>
  <si>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</si>
  <si>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</si>
  <si>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</si>
  <si>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</si>
  <si>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</si>
  <si>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</si>
  <si>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</si>
  <si>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</si>
  <si>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</si>
  <si>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</si>
  <si>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</si>
  <si>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</si>
  <si>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</si>
  <si>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</si>
  <si>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</si>
  <si>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</si>
  <si>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</si>
  <si>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</si>
  <si>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</si>
  <si>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</si>
  <si>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</si>
  <si>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</si>
  <si>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</si>
  <si>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</si>
  <si>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</si>
  <si>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</si>
  <si>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</si>
  <si>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</si>
  <si>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</si>
  <si>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</si>
  <si>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</si>
  <si>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</si>
  <si>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</si>
  <si>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</si>
  <si>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</si>
  <si>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</si>
  <si>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</si>
  <si>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</si>
  <si>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</si>
  <si>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</si>
  <si>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</si>
  <si>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</si>
  <si>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</si>
  <si>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</si>
  <si>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</si>
  <si>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</si>
  <si>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</si>
  <si>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</si>
  <si>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</si>
  <si>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</si>
  <si>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</si>
  <si>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</si>
  <si>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</si>
  <si>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</si>
  <si>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</si>
  <si>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</si>
  <si>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</si>
  <si>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</si>
  <si>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</si>
  <si>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</si>
  <si>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</si>
  <si>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</si>
  <si>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</si>
  <si>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</si>
  <si>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</si>
  <si>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</si>
  <si>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</si>
  <si>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</si>
  <si>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</si>
  <si>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</si>
  <si>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</si>
  <si>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</si>
  <si>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</si>
  <si>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</si>
  <si>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</si>
  <si>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</si>
  <si>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</si>
  <si>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</si>
  <si>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</si>
  <si>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</si>
  <si>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</si>
  <si>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</si>
  <si>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</si>
  <si>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</si>
  <si>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</si>
  <si>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</si>
  <si>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</si>
  <si>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</si>
  <si>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</si>
  <si>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</si>
  <si>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</si>
  <si>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</si>
  <si>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</si>
  <si>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</si>
  <si>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</si>
  <si>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</si>
  <si>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</si>
  <si>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</si>
  <si>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</si>
  <si>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</si>
  <si>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</si>
  <si>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</si>
  <si>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</si>
  <si>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</si>
  <si>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</si>
  <si>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</si>
  <si>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</si>
  <si>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</si>
  <si>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</si>
  <si>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</si>
  <si>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</si>
  <si>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</si>
  <si>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</si>
  <si>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</si>
  <si>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</si>
  <si>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</si>
  <si>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</si>
  <si>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</si>
  <si>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</si>
  <si>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</si>
  <si>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</si>
  <si>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</si>
  <si>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</si>
  <si>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</si>
  <si>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</si>
  <si>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</si>
  <si>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</si>
  <si>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</si>
  <si>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</si>
  <si>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</si>
  <si>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</si>
  <si>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</si>
  <si>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</si>
  <si>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</si>
  <si>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</si>
  <si>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</si>
  <si>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</si>
  <si>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</si>
  <si>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</si>
  <si>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</si>
  <si>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</si>
  <si>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</si>
  <si>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</si>
  <si>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</si>
  <si>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</si>
  <si>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</si>
  <si>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</si>
  <si>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</si>
  <si>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</si>
  <si>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</si>
  <si>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</si>
  <si>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</si>
  <si>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</si>
  <si>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</si>
  <si>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</si>
  <si>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</si>
  <si>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</si>
  <si>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</si>
  <si>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</si>
  <si>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</si>
  <si>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</si>
  <si>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</si>
  <si>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</si>
  <si>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</si>
  <si>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</si>
  <si>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</si>
  <si>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</si>
  <si>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</si>
  <si>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</si>
  <si>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</si>
  <si>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</si>
  <si>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</si>
  <si>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</si>
  <si>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</si>
  <si>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</si>
  <si>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</si>
  <si>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</si>
  <si>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</si>
  <si>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</si>
  <si>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</si>
  <si>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</si>
  <si>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</si>
  <si>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</si>
  <si>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</si>
  <si>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</si>
  <si>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</si>
  <si>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</si>
  <si>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</si>
  <si>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</si>
  <si>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</si>
  <si>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</si>
  <si>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</si>
  <si>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</si>
  <si>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</si>
  <si>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</si>
  <si>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</si>
  <si>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</si>
  <si>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</si>
  <si>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</si>
  <si>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</si>
  <si>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</si>
  <si>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</si>
  <si>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</si>
  <si>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</si>
  <si>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</si>
  <si>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</si>
  <si>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</si>
  <si>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</si>
  <si>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</si>
  <si>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</si>
  <si>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</si>
  <si>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</si>
  <si>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</si>
  <si>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</si>
  <si>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</si>
  <si>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</si>
  <si>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</si>
  <si>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</si>
  <si>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</si>
  <si>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</si>
  <si>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</si>
  <si>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</si>
  <si>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</si>
  <si>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</si>
  <si>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</si>
  <si>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</si>
  <si>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</si>
  <si>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</si>
  <si>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</si>
  <si>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</si>
  <si>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</si>
  <si>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</si>
  <si>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</si>
  <si>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</si>
  <si>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</si>
  <si>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</si>
  <si>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</si>
  <si>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</si>
  <si>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</si>
  <si>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</si>
  <si>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</si>
  <si>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</si>
  <si>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</si>
  <si>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</si>
  <si>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</si>
  <si>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</si>
  <si>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</si>
  <si>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</si>
  <si>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</si>
  <si>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</si>
  <si>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</si>
  <si>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</si>
  <si>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</si>
  <si>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</si>
  <si>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</si>
  <si>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</si>
  <si>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</si>
  <si>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</si>
  <si>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</si>
  <si>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</si>
  <si>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</si>
  <si>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</si>
  <si>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</si>
  <si>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</si>
  <si>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</si>
  <si>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</si>
  <si>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</si>
  <si>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</si>
  <si>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</si>
  <si>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</si>
  <si>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</si>
  <si>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</si>
  <si>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</si>
  <si>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</si>
  <si>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</si>
  <si>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</si>
  <si>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</si>
  <si>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</si>
  <si>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</si>
  <si>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</si>
  <si>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</si>
  <si>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</si>
  <si>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</si>
  <si>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</si>
  <si>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</si>
  <si>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</si>
  <si>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</si>
  <si>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</si>
  <si>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</si>
  <si>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</si>
  <si>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</si>
  <si>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</si>
  <si>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</si>
  <si>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</si>
  <si>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</si>
  <si>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</si>
  <si>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</si>
  <si>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</si>
  <si>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</si>
  <si>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</si>
  <si>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</si>
  <si>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</si>
  <si>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</si>
  <si>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</si>
  <si>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</si>
  <si>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</si>
  <si>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</si>
  <si>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</si>
  <si>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</si>
  <si>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</si>
  <si>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</si>
  <si>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</si>
  <si>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</si>
  <si>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</si>
  <si>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</si>
  <si>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</si>
  <si>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</si>
  <si>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</si>
  <si>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</si>
  <si>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</si>
  <si>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</si>
  <si>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</si>
  <si>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</si>
  <si>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</si>
  <si>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</si>
  <si>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</si>
  <si>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</si>
  <si>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</si>
  <si>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</si>
  <si>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</si>
  <si>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</si>
  <si>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</si>
  <si>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</si>
  <si>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</si>
  <si>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</si>
  <si>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</si>
  <si>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</si>
  <si>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</si>
  <si>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</si>
  <si>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</si>
  <si>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</si>
  <si>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</si>
  <si>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</si>
  <si>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</si>
  <si>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</si>
  <si>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</si>
  <si>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</si>
  <si>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</si>
  <si>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</si>
  <si>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</si>
  <si>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</si>
  <si>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</si>
  <si>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</si>
  <si>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</si>
  <si>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</si>
  <si>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</si>
  <si>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</si>
  <si>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</si>
  <si>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</si>
  <si>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</si>
  <si>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</si>
  <si>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</si>
  <si>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</si>
  <si>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</si>
  <si>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</si>
  <si>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</si>
  <si>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</si>
  <si>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</si>
  <si>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</si>
  <si>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</si>
  <si>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</si>
  <si>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</si>
  <si>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</si>
  <si>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</si>
  <si>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</si>
  <si>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</si>
  <si>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</si>
  <si>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</si>
  <si>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</si>
  <si>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</si>
  <si>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</si>
  <si>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</si>
  <si>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</si>
  <si>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</si>
  <si>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</si>
  <si>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</si>
  <si>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</si>
  <si>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</si>
  <si>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</si>
  <si>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</si>
  <si>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</si>
  <si>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</si>
  <si>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</si>
  <si>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</si>
  <si>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</si>
  <si>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</si>
  <si>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</si>
  <si>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</si>
  <si>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</si>
  <si>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</si>
  <si>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</si>
  <si>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</si>
  <si>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</si>
  <si>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</si>
  <si>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</si>
  <si>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</si>
  <si>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</si>
  <si>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</si>
  <si>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</si>
  <si>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</si>
  <si>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</si>
  <si>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</si>
  <si>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</si>
  <si>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</si>
  <si>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</si>
  <si>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</si>
  <si>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</si>
  <si>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</si>
  <si>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</si>
  <si>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</si>
  <si>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</si>
  <si>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</si>
  <si>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</si>
  <si>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</si>
  <si>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</si>
  <si>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</si>
  <si>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</si>
  <si>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</si>
  <si>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</si>
  <si>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</si>
  <si>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</si>
  <si>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</si>
  <si>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</si>
  <si>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</si>
  <si>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</si>
  <si>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</si>
  <si>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</si>
  <si>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</si>
  <si>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</si>
  <si>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</si>
  <si>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</si>
  <si>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</si>
  <si>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</si>
  <si>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</si>
  <si>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</si>
  <si>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</si>
  <si>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</si>
  <si>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</si>
  <si>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</si>
  <si>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</si>
  <si>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</si>
  <si>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</si>
  <si>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</si>
  <si>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</si>
  <si>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</si>
  <si>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</si>
  <si>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</si>
  <si>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</si>
  <si>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</si>
  <si>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</si>
  <si>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</si>
  <si>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</si>
  <si>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</si>
  <si>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</si>
  <si>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</si>
  <si>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</si>
  <si>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</si>
  <si>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</si>
  <si>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</si>
  <si>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</si>
  <si>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</si>
  <si>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</si>
  <si>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</si>
  <si>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</si>
  <si>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</si>
  <si>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</si>
  <si>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</si>
  <si>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</si>
  <si>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</si>
  <si>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</si>
  <si>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</si>
  <si>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</si>
  <si>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</si>
  <si>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</si>
  <si>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</si>
  <si>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</si>
  <si>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</si>
  <si>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</si>
  <si>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</si>
  <si>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</si>
  <si>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</si>
  <si>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</si>
  <si>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</si>
  <si>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</si>
  <si>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</si>
  <si>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</si>
  <si>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</si>
  <si>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</si>
  <si>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</si>
  <si>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</si>
  <si>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</si>
  <si>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</si>
  <si>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</si>
  <si>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</si>
  <si>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</si>
  <si>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</si>
  <si>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</si>
  <si>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</si>
  <si>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</si>
  <si>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</si>
  <si>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</si>
  <si>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</si>
  <si>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</si>
  <si>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</si>
  <si>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</si>
  <si>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</si>
  <si>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</si>
  <si>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</si>
  <si>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</si>
  <si>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</si>
  <si>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</si>
  <si>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</si>
  <si>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</si>
  <si>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</si>
  <si>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</si>
  <si>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</si>
  <si>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</si>
  <si>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</si>
  <si>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</si>
  <si>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</si>
  <si>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</si>
  <si>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</si>
  <si>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</si>
  <si>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</si>
  <si>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</si>
  <si>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</si>
  <si>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</si>
  <si>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</si>
  <si>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</si>
  <si>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</si>
  <si>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</si>
  <si>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</si>
  <si>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</si>
  <si>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</si>
  <si>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</si>
  <si>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</si>
  <si>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</si>
  <si>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</si>
  <si>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</si>
  <si>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</si>
  <si>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</si>
  <si>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</si>
  <si>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</si>
  <si>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</si>
  <si>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</si>
  <si>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</si>
  <si>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</si>
  <si>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</si>
  <si>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</si>
  <si>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</si>
  <si>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</si>
  <si>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</si>
  <si>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</si>
  <si>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</si>
  <si>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</si>
  <si>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</si>
  <si>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</si>
  <si>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</si>
  <si>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</si>
  <si>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</si>
  <si>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</si>
  <si>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</si>
  <si>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</si>
  <si>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</si>
  <si>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</si>
  <si>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</si>
  <si>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</si>
  <si>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</si>
  <si>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</si>
  <si>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</si>
  <si>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</si>
  <si>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</si>
  <si>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</si>
  <si>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</si>
  <si>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</si>
  <si>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</si>
  <si>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</si>
  <si>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</si>
  <si>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</si>
  <si>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</si>
  <si>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</si>
  <si>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</si>
  <si>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</si>
  <si>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</si>
  <si>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</si>
  <si>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</si>
  <si>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</si>
  <si>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</si>
  <si>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</si>
  <si>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</si>
  <si>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</si>
  <si>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</si>
  <si>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</si>
  <si>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</si>
  <si>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</si>
  <si>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</si>
  <si>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</si>
  <si>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</si>
  <si>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</si>
  <si>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</si>
  <si>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</si>
  <si>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</si>
  <si>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</si>
  <si>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</si>
  <si>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</si>
  <si>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</si>
  <si>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</si>
  <si>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</si>
  <si>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</si>
  <si>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</si>
  <si>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</si>
  <si>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</si>
  <si>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</si>
  <si>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</si>
  <si>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</si>
  <si>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</si>
  <si>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</si>
  <si>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</si>
  <si>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</si>
  <si>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</si>
  <si>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</si>
  <si>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</si>
  <si>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</si>
  <si>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</si>
  <si>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</si>
  <si>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</si>
  <si>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</si>
  <si>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</si>
  <si>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</si>
  <si>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</si>
  <si>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</si>
  <si>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</si>
  <si>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</si>
  <si>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</si>
  <si>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</si>
  <si>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</si>
  <si>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</si>
  <si>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</si>
  <si>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</si>
  <si>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</si>
  <si>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</si>
  <si>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</si>
  <si>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</si>
  <si>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</si>
  <si>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</si>
  <si>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</si>
  <si>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</si>
  <si>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</si>
  <si>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</si>
  <si>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</si>
  <si>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</si>
  <si>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</si>
  <si>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</si>
  <si>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</si>
  <si>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</si>
  <si>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</si>
  <si>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</si>
  <si>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</si>
  <si>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</si>
  <si>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</si>
  <si>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</si>
  <si>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</si>
  <si>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</si>
  <si>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</si>
  <si>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</si>
  <si>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</si>
  <si>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</si>
  <si>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</si>
  <si>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</si>
  <si>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</si>
  <si>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</si>
  <si>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</si>
  <si>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</si>
  <si>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</si>
  <si>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</si>
  <si>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</si>
  <si>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</si>
  <si>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</si>
  <si>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</si>
  <si>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</si>
  <si>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</si>
  <si>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</si>
  <si>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</si>
  <si>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</si>
  <si>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</si>
  <si>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</si>
  <si>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</si>
  <si>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</si>
  <si>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</si>
  <si>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</si>
  <si>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</si>
  <si>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</si>
  <si>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</si>
  <si>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</si>
  <si>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</si>
  <si>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</si>
  <si>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</si>
  <si>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</si>
  <si>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</si>
  <si>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</si>
  <si>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</si>
  <si>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</si>
  <si>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</si>
  <si>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</si>
  <si>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</si>
  <si>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</si>
  <si>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</si>
  <si>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</si>
  <si>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</si>
  <si>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</si>
  <si>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</si>
  <si>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</si>
  <si>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</si>
  <si>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</si>
  <si>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</si>
  <si>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</si>
  <si>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</si>
  <si>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</si>
  <si>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</si>
  <si>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</si>
  <si>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</si>
  <si>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</si>
  <si>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</si>
  <si>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</si>
  <si>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</si>
  <si>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</si>
  <si>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</si>
  <si>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</si>
  <si>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</si>
  <si>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</si>
  <si>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</si>
  <si>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</si>
  <si>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</si>
  <si>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</si>
  <si>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</si>
  <si>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</si>
  <si>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</si>
  <si>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</si>
  <si>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</si>
  <si>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</si>
  <si>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</si>
  <si>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</si>
  <si>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</si>
  <si>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</si>
  <si>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</si>
  <si>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</si>
  <si>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</si>
  <si>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</si>
  <si>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</si>
  <si>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</si>
  <si>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</si>
  <si>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</si>
  <si>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</si>
  <si>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</si>
  <si>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</si>
  <si>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</si>
  <si>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</si>
  <si>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</si>
  <si>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</si>
  <si>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</si>
  <si>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</si>
  <si>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</si>
  <si>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</si>
  <si>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</si>
  <si>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</si>
  <si>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</si>
  <si>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</si>
  <si>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</si>
  <si>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</si>
  <si>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</si>
  <si>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</si>
  <si>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</si>
  <si>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</si>
  <si>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</si>
  <si>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</si>
  <si>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</si>
  <si>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</si>
  <si>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</si>
  <si>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</si>
  <si>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</si>
  <si>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</si>
  <si>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</si>
  <si>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</si>
  <si>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</si>
  <si>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</si>
  <si>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</si>
  <si>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</si>
  <si>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</si>
  <si>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</si>
  <si>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</si>
  <si>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</si>
  <si>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</si>
  <si>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</si>
  <si>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</si>
  <si>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</si>
  <si>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</si>
  <si>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</si>
  <si>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</si>
  <si>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</si>
  <si>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</si>
  <si>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</si>
  <si>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</si>
  <si>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</si>
  <si>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</si>
  <si>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</si>
  <si>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</si>
  <si>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</si>
  <si>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</si>
  <si>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</si>
  <si>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</si>
  <si>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</si>
  <si>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</si>
  <si>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</si>
  <si>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</si>
  <si>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</si>
  <si>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</si>
  <si>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</si>
  <si>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</si>
  <si>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</si>
  <si>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</si>
  <si>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</si>
  <si>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</si>
  <si>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</si>
  <si>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</si>
  <si>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</si>
  <si>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</si>
  <si>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</si>
  <si>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</si>
  <si>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</si>
  <si>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</si>
  <si>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</si>
  <si>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</si>
  <si>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</si>
  <si>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</si>
  <si>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</si>
  <si>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</si>
  <si>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</si>
  <si>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</si>
  <si>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</si>
  <si>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</si>
  <si>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</si>
  <si>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</si>
  <si>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</si>
  <si>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</si>
  <si>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</si>
  <si>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</si>
  <si>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</si>
  <si>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</si>
  <si>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</si>
  <si>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</si>
  <si>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</si>
  <si>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</si>
  <si>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</si>
  <si>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</si>
  <si>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</si>
  <si>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</si>
  <si>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</si>
  <si>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</si>
  <si>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</si>
  <si>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</si>
  <si>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</si>
  <si>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</si>
  <si>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</si>
  <si>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</si>
  <si>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</si>
  <si>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</si>
  <si>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</si>
  <si>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</si>
  <si>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</si>
  <si>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</si>
  <si>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</si>
  <si>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</si>
  <si>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</si>
  <si>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</si>
  <si>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</si>
  <si>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</si>
  <si>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</si>
  <si>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</si>
  <si>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</si>
  <si>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</si>
  <si>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</si>
  <si>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</si>
  <si>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</si>
  <si>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</si>
  <si>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</si>
  <si>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</si>
  <si>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</si>
  <si>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</si>
  <si>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</si>
  <si>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</si>
  <si>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</si>
  <si>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</si>
  <si>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</si>
  <si>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</si>
  <si>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</si>
  <si>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</si>
  <si>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</si>
  <si>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</si>
  <si>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</si>
  <si>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</si>
  <si>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</si>
  <si>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</si>
  <si>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</si>
  <si>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</si>
  <si>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</si>
  <si>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</si>
  <si>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</si>
  <si>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</si>
  <si>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</si>
  <si>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</si>
  <si>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</si>
  <si>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</si>
  <si>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</si>
  <si>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</si>
  <si>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</si>
  <si>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</si>
  <si>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</si>
  <si>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</si>
  <si>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</si>
  <si>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</si>
  <si>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</si>
  <si>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</si>
  <si>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</si>
  <si>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</si>
  <si>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</si>
  <si>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</si>
  <si>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</si>
  <si>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</si>
  <si>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</si>
  <si>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</si>
  <si>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</si>
  <si>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</si>
  <si>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</si>
  <si>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</si>
  <si>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</si>
  <si>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</si>
  <si>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</si>
  <si>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</si>
  <si>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</si>
  <si>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</si>
  <si>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</si>
  <si>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</si>
  <si>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</si>
  <si>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</si>
  <si>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</si>
  <si>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</si>
  <si>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</si>
  <si>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</si>
  <si>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</si>
  <si>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</si>
  <si>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</si>
  <si>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</si>
  <si>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</si>
  <si>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</si>
  <si>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</si>
  <si>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</si>
  <si>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</si>
  <si>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</si>
  <si>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</si>
  <si>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</si>
  <si>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</si>
  <si>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</si>
  <si>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</si>
  <si>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</si>
  <si>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</si>
  <si>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</si>
  <si>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</si>
  <si>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</si>
  <si>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</si>
  <si>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</si>
  <si>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</si>
  <si>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</si>
  <si>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</si>
  <si>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</si>
  <si>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</si>
  <si>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</si>
  <si>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</si>
  <si>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</si>
  <si>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</si>
  <si>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</si>
  <si>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</si>
  <si>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</si>
  <si>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</si>
  <si>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</si>
  <si>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</si>
  <si>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</si>
  <si>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</si>
  <si>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</si>
  <si>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</si>
  <si>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</si>
  <si>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</si>
  <si>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</si>
  <si>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</si>
  <si>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</si>
  <si>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</si>
  <si>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</si>
  <si>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</si>
  <si>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</si>
  <si>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</si>
  <si>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</si>
  <si>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</si>
  <si>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</si>
  <si>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</si>
  <si>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</si>
  <si>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</si>
  <si>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</si>
  <si>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</si>
  <si>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</si>
  <si>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</si>
  <si>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</si>
  <si>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</si>
  <si>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</si>
  <si>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</si>
  <si>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</si>
  <si>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</si>
  <si>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</si>
  <si>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</si>
  <si>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</si>
  <si>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</si>
  <si>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</si>
  <si>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</si>
  <si>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</si>
  <si>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</si>
  <si>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</si>
  <si>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</si>
  <si>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</si>
  <si>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</si>
  <si>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</si>
  <si>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</si>
  <si>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</si>
  <si>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</si>
  <si>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</si>
  <si>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</si>
  <si>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</si>
  <si>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</si>
  <si>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</si>
  <si>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</si>
  <si>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</si>
  <si>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</si>
  <si>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</si>
  <si>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</si>
  <si>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</si>
  <si>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</si>
  <si>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</si>
  <si>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</si>
  <si>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</si>
  <si>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</si>
  <si>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</si>
  <si>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</si>
  <si>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</si>
  <si>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</si>
  <si>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</si>
  <si>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</si>
  <si>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</si>
  <si>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</si>
  <si>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</si>
  <si>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</si>
  <si>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</si>
  <si>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</si>
  <si>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</si>
  <si>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</si>
  <si>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</si>
  <si>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</si>
  <si>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</si>
  <si>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</si>
  <si>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</si>
  <si>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</si>
  <si>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</si>
  <si>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</si>
  <si>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</si>
  <si>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</si>
  <si>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</si>
  <si>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</si>
  <si>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</si>
  <si>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</si>
  <si>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</si>
  <si>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</si>
  <si>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</si>
  <si>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</si>
  <si>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</si>
  <si>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</si>
  <si>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</si>
  <si>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</si>
  <si>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</si>
  <si>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</si>
  <si>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</si>
  <si>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</si>
  <si>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</si>
  <si>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</si>
  <si>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</si>
  <si>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</si>
  <si>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</si>
  <si>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</si>
  <si>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</si>
  <si>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</si>
  <si>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</si>
  <si>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</si>
  <si>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</si>
  <si>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</si>
  <si>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</si>
  <si>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</si>
  <si>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</si>
  <si>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</si>
  <si>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</si>
  <si>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</si>
  <si>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</si>
  <si>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</si>
  <si>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</si>
  <si>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</si>
  <si>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</si>
  <si>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</si>
  <si>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</si>
  <si>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</si>
  <si>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</si>
  <si>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</si>
  <si>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</si>
  <si>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</si>
  <si>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</si>
  <si>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</si>
  <si>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</si>
  <si>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</si>
  <si>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</si>
  <si>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</si>
  <si>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</si>
  <si>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</si>
  <si>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</si>
  <si>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</si>
  <si>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</si>
  <si>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</si>
  <si>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</si>
  <si>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</si>
  <si>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</si>
  <si>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</si>
  <si>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</si>
  <si>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</si>
  <si>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</si>
  <si>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</si>
  <si>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</si>
  <si>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</si>
  <si>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</si>
  <si>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</si>
  <si>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</si>
  <si>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</si>
  <si>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</si>
  <si>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</si>
  <si>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</si>
  <si>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</si>
  <si>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</si>
  <si>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</si>
  <si>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</si>
  <si>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</si>
  <si>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</si>
  <si>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</si>
  <si>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</si>
  <si>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</si>
  <si>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</si>
  <si>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</si>
  <si>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</si>
  <si>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</si>
  <si>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</si>
  <si>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</si>
  <si>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</si>
  <si>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</si>
  <si>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</si>
  <si>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</si>
  <si>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</si>
  <si>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</si>
  <si>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</si>
  <si>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</si>
  <si>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</si>
  <si>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</si>
  <si>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</si>
  <si>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</si>
  <si>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</si>
  <si>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</si>
  <si>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</si>
  <si>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</si>
  <si>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</si>
  <si>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</si>
  <si>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</si>
  <si>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</si>
  <si>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</si>
  <si>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</si>
  <si>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</si>
  <si>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</si>
  <si>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</si>
  <si>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</si>
  <si>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</si>
  <si>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</si>
  <si>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</si>
  <si>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</si>
  <si>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</si>
  <si>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</si>
  <si>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</si>
  <si>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</si>
  <si>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</si>
  <si>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</si>
  <si>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</si>
  <si>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</si>
  <si>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</si>
  <si>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</si>
  <si>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</si>
  <si>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</si>
  <si>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</si>
  <si>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</si>
  <si>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</si>
  <si>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</si>
  <si>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</si>
  <si>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</si>
  <si>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</si>
  <si>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</si>
  <si>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</si>
  <si>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</si>
  <si>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</si>
  <si>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</si>
  <si>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</si>
  <si>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</si>
  <si>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</si>
  <si>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</si>
  <si>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</si>
  <si>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</si>
  <si>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</si>
  <si>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</si>
  <si>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</si>
  <si>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</si>
  <si>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</si>
  <si>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</si>
  <si>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</si>
  <si>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</si>
  <si>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</si>
  <si>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</si>
  <si>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</si>
  <si>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</si>
  <si>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</si>
  <si>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</si>
  <si>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</si>
  <si>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</si>
  <si>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</si>
  <si>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</si>
  <si>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</si>
  <si>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</si>
  <si>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</si>
  <si>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</si>
  <si>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</si>
  <si>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</si>
  <si>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</si>
  <si>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</si>
  <si>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</si>
  <si>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</si>
  <si>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</si>
  <si>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</si>
  <si>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</si>
  <si>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</si>
  <si>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</si>
  <si>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</si>
  <si>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</si>
  <si>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</si>
  <si>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</si>
  <si>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</si>
  <si>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</si>
  <si>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</si>
  <si>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</si>
  <si>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</si>
  <si>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</si>
  <si>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</si>
  <si>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</si>
  <si>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</si>
  <si>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</si>
  <si>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</si>
  <si>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</si>
  <si>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</si>
  <si>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</si>
  <si>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</si>
  <si>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</si>
  <si>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</si>
  <si>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</si>
  <si>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</si>
  <si>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</si>
  <si>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</si>
  <si>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</si>
  <si>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</si>
  <si>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</si>
  <si>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</si>
  <si>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</si>
  <si>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</si>
  <si>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</si>
  <si>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</si>
  <si>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</si>
  <si>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</si>
  <si>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</si>
  <si>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</si>
  <si>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</si>
  <si>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</si>
  <si>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</si>
  <si>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</si>
  <si>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</si>
  <si>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</si>
  <si>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</si>
  <si>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</si>
  <si>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</si>
  <si>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</si>
  <si>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</si>
  <si>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</si>
  <si>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</si>
  <si>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</si>
  <si>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</si>
  <si>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</si>
  <si>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</si>
  <si>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</si>
  <si>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</si>
  <si>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</si>
  <si>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</si>
  <si>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</si>
  <si>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</si>
  <si>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</si>
  <si>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</si>
  <si>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</si>
  <si>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</si>
  <si>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</si>
  <si>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</si>
  <si>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</si>
  <si>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</si>
  <si>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</si>
  <si>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</si>
  <si>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</si>
  <si>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</si>
  <si>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</si>
  <si>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</si>
  <si>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</si>
  <si>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</si>
  <si>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</si>
  <si>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</si>
  <si>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</si>
  <si>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</si>
  <si>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</si>
  <si>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</si>
  <si>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</si>
  <si>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</si>
  <si>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</si>
  <si>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</si>
  <si>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</si>
  <si>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</si>
  <si>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</si>
  <si>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</si>
  <si>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</si>
  <si>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</si>
  <si>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</si>
  <si>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</si>
  <si>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</si>
  <si>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</si>
  <si>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</si>
  <si>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</si>
  <si>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</si>
  <si>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</si>
  <si>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</si>
  <si>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</si>
  <si>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</si>
  <si>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</si>
  <si>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</si>
  <si>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</si>
  <si>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</si>
  <si>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</si>
  <si>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</si>
  <si>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</si>
  <si>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</si>
  <si>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</si>
  <si>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</si>
  <si>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</si>
  <si>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</si>
  <si>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</si>
  <si>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</si>
  <si>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</si>
  <si>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</si>
  <si>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</si>
  <si>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</si>
  <si>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</si>
  <si>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</si>
  <si>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</si>
  <si>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</si>
  <si>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</si>
  <si>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</si>
  <si>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</si>
  <si>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</si>
  <si>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</si>
  <si>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</si>
  <si>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</si>
  <si>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</si>
  <si>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</si>
  <si>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</si>
  <si>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</si>
  <si>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</si>
  <si>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</si>
  <si>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</si>
  <si>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</si>
  <si>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</si>
  <si>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</si>
  <si>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</si>
  <si>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</si>
  <si>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</si>
  <si>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</si>
  <si>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</si>
  <si>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</si>
  <si>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</si>
  <si>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</si>
  <si>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</si>
  <si>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</si>
  <si>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</si>
  <si>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</si>
  <si>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</si>
  <si>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</si>
  <si>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</si>
  <si>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</si>
  <si>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</si>
  <si>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</si>
  <si>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</si>
  <si>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</si>
  <si>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</si>
  <si>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</si>
  <si>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</si>
  <si>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</si>
  <si>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</si>
  <si>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</si>
  <si>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</si>
  <si>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</si>
  <si>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</si>
  <si>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</si>
  <si>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</si>
  <si>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</si>
  <si>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</si>
  <si>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</si>
  <si>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</si>
  <si>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</si>
  <si>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</si>
  <si>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</si>
  <si>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</si>
  <si>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</si>
  <si>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</si>
  <si>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</si>
  <si>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</si>
  <si>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</si>
  <si>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</si>
  <si>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</si>
  <si>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</si>
  <si>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</si>
  <si>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</si>
  <si>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</si>
  <si>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</si>
  <si>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</si>
  <si>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</si>
  <si>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</si>
  <si>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</si>
  <si>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</si>
  <si>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</si>
  <si>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</si>
  <si>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</si>
  <si>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</si>
  <si>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</si>
  <si>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</si>
  <si>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</si>
  <si>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</si>
  <si>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</si>
  <si>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</si>
  <si>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</si>
  <si>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</si>
  <si>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</si>
  <si>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</si>
  <si>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</si>
  <si>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</si>
  <si>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</si>
  <si>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</si>
  <si>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</si>
  <si>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</si>
  <si>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</si>
  <si>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</si>
  <si>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</si>
  <si>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</si>
  <si>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</si>
  <si>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</si>
  <si>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</si>
  <si>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</si>
  <si>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</si>
  <si>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</si>
  <si>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</si>
  <si>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</si>
  <si>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</si>
  <si>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</si>
  <si>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</si>
  <si>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</si>
  <si>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</si>
  <si>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</si>
  <si>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</si>
  <si>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</si>
  <si>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</si>
  <si>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</si>
  <si>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</si>
  <si>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</si>
  <si>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</si>
  <si>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</si>
  <si>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</si>
  <si>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</si>
  <si>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</si>
  <si>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</si>
  <si>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</si>
  <si>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</si>
  <si>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</si>
  <si>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</si>
  <si>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</si>
  <si>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</si>
  <si>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</si>
  <si>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</si>
  <si>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</si>
  <si>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</si>
  <si>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</si>
  <si>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</si>
  <si>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</si>
  <si>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</si>
  <si>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</si>
  <si>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</si>
  <si>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</si>
  <si>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</si>
  <si>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</si>
  <si>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</si>
  <si>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</si>
  <si>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</si>
  <si>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</si>
  <si>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</si>
  <si>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</si>
  <si>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</si>
  <si>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</si>
  <si>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</si>
  <si>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</si>
  <si>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</si>
  <si>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</si>
  <si>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</si>
  <si>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</si>
  <si>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</si>
  <si>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</si>
  <si>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</si>
  <si>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</si>
  <si>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</si>
  <si>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</si>
  <si>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</si>
  <si>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</si>
  <si>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</si>
  <si>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</si>
  <si>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</si>
  <si>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</si>
  <si>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</si>
  <si>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</si>
  <si>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</si>
  <si>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</si>
  <si>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</si>
  <si>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</si>
  <si>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</si>
  <si>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</si>
  <si>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</si>
  <si>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</si>
  <si>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</si>
  <si>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</si>
  <si>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</si>
  <si>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</si>
  <si>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</si>
  <si>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</si>
  <si>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</si>
  <si>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</si>
  <si>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</si>
  <si>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</si>
  <si>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</si>
  <si>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</si>
  <si>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</si>
  <si>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</si>
  <si>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</si>
  <si>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</si>
  <si>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</si>
  <si>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</si>
  <si>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</si>
  <si>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</si>
  <si>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</si>
  <si>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</si>
  <si>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</si>
  <si>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</si>
  <si>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</si>
  <si>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</si>
  <si>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</si>
  <si>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</si>
  <si>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</si>
  <si>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</si>
  <si>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</si>
  <si>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</si>
  <si>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</si>
  <si>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</si>
  <si>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</si>
  <si>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</si>
  <si>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</si>
  <si>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</si>
  <si>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</si>
  <si>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</si>
  <si>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</si>
  <si>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</si>
  <si>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</si>
  <si>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</si>
  <si>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</si>
  <si>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</si>
  <si>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</si>
  <si>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</si>
  <si>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</si>
  <si>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</si>
  <si>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</si>
  <si>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</si>
  <si>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</si>
  <si>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</si>
  <si>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</si>
  <si>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</si>
  <si>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</si>
  <si>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</si>
  <si>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</si>
  <si>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</si>
  <si>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</si>
  <si>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</si>
  <si>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</si>
  <si>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</si>
  <si>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</si>
  <si>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</si>
  <si>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</si>
  <si>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</si>
  <si>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</si>
  <si>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</si>
  <si>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</si>
  <si>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</si>
  <si>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</si>
  <si>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</si>
  <si>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</si>
  <si>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</si>
  <si>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</si>
  <si>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</si>
  <si>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</si>
  <si>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</si>
  <si>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</si>
  <si>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</si>
  <si>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</si>
  <si>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</si>
  <si>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</si>
  <si>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</si>
  <si>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</si>
  <si>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</si>
  <si>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</si>
  <si>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</si>
  <si>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</si>
  <si>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</si>
  <si>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</si>
  <si>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</si>
  <si>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</si>
  <si>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</si>
  <si>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</si>
  <si>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</si>
  <si>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</si>
  <si>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</si>
  <si>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</si>
  <si>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</si>
  <si>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</si>
  <si>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</si>
  <si>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</si>
  <si>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</si>
  <si>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</si>
  <si>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</si>
  <si>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</si>
  <si>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</si>
  <si>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</si>
  <si>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</si>
  <si>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</si>
  <si>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</si>
  <si>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</si>
  <si>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</si>
  <si>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</si>
  <si>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</si>
  <si>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</si>
  <si>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</si>
  <si>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</si>
  <si>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</si>
  <si>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</si>
  <si>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</si>
  <si>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</si>
  <si>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</si>
  <si>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</si>
  <si>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</si>
  <si>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</si>
  <si>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</si>
  <si>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</si>
  <si>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</si>
  <si>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</si>
  <si>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</si>
  <si>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</si>
  <si>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</si>
  <si>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</si>
  <si>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</si>
  <si>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</si>
  <si>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</si>
  <si>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</si>
  <si>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</si>
  <si>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</si>
  <si>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</si>
  <si>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</si>
  <si>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</si>
  <si>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</si>
  <si>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</si>
  <si>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</si>
  <si>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</si>
  <si>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</si>
  <si>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</si>
  <si>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</si>
  <si>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</si>
  <si>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</si>
  <si>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</si>
  <si>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</si>
  <si>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</si>
  <si>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</si>
  <si>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</si>
  <si>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</si>
  <si>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</si>
  <si>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</si>
  <si>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</si>
  <si>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</si>
  <si>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</si>
  <si>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</si>
  <si>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</si>
  <si>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</si>
  <si>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</si>
  <si>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</si>
  <si>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</si>
  <si>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</si>
  <si>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</si>
  <si>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</si>
  <si>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</si>
  <si>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</si>
  <si>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</si>
  <si>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</si>
  <si>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</si>
  <si>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</si>
  <si>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</si>
  <si>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</si>
  <si>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</si>
  <si>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</si>
  <si>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</si>
  <si>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</si>
  <si>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</si>
  <si>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</si>
  <si>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</si>
  <si>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</si>
  <si>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</si>
  <si>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</si>
  <si>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</si>
  <si>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</si>
  <si>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</si>
  <si>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</si>
  <si>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</si>
  <si>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</si>
  <si>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</si>
  <si>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</si>
  <si>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</si>
  <si>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</si>
  <si>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</si>
  <si>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</si>
  <si>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</si>
  <si>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</si>
  <si>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</si>
  <si>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</si>
  <si>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</si>
  <si>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</si>
  <si>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</si>
  <si>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</si>
  <si>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</si>
  <si>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</si>
  <si>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</si>
  <si>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</si>
  <si>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</si>
  <si>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</si>
  <si>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</si>
  <si>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</si>
  <si>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</si>
  <si>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</si>
  <si>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</si>
  <si>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</si>
  <si>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</si>
  <si>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</si>
  <si>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</si>
  <si>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</si>
  <si>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</si>
  <si>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</si>
  <si>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</si>
  <si>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</si>
  <si>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</si>
  <si>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</si>
  <si>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</si>
  <si>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</si>
  <si>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</si>
  <si>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</si>
  <si>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</si>
  <si>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</si>
  <si>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</si>
  <si>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</si>
  <si>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</si>
  <si>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</si>
  <si>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</si>
  <si>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</si>
  <si>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</si>
  <si>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</si>
  <si>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</si>
  <si>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</si>
  <si>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</si>
  <si>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</si>
  <si>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</si>
  <si>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</si>
  <si>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</si>
  <si>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</si>
  <si>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</si>
  <si>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</si>
  <si>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</si>
  <si>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</si>
  <si>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</si>
  <si>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</si>
  <si>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</si>
  <si>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</si>
  <si>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</si>
  <si>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</si>
  <si>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</si>
  <si>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</si>
  <si>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</si>
  <si>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</si>
  <si>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</si>
  <si>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</si>
  <si>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</si>
  <si>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</si>
  <si>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</si>
  <si>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</si>
  <si>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</si>
  <si>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</si>
  <si>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</si>
  <si>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</si>
  <si>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</si>
  <si>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</si>
  <si>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</si>
  <si>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</si>
  <si>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</si>
  <si>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</si>
  <si>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</si>
  <si>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</si>
  <si>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</si>
  <si>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</si>
  <si>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</si>
  <si>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</si>
  <si>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</si>
  <si>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</si>
  <si>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</si>
  <si>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</si>
  <si>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</si>
  <si>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</si>
  <si>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</si>
  <si>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</si>
  <si>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</si>
  <si>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</si>
  <si>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</si>
  <si>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</si>
  <si>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</si>
  <si>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</si>
  <si>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</si>
  <si>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</si>
  <si>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</si>
  <si>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</si>
  <si>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</si>
  <si>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</si>
  <si>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</si>
  <si>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</si>
  <si>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</si>
  <si>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</si>
  <si>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</si>
  <si>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</si>
  <si>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</si>
  <si>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</si>
  <si>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</si>
  <si>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</si>
  <si>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</si>
  <si>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</si>
  <si>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</si>
  <si>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</si>
  <si>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</si>
  <si>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</si>
  <si>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</si>
  <si>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</si>
  <si>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</si>
  <si>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</si>
  <si>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</si>
  <si>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</si>
  <si>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</si>
  <si>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</si>
  <si>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</si>
  <si>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</si>
  <si>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</si>
  <si>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</si>
  <si>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</si>
  <si>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</si>
  <si>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</si>
  <si>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</si>
  <si>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</si>
  <si>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</si>
  <si>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</si>
  <si>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</si>
  <si>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</si>
  <si>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</si>
  <si>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</si>
  <si>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</si>
  <si>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</si>
  <si>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</si>
  <si>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</si>
  <si>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</si>
  <si>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</si>
  <si>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</si>
  <si>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</si>
  <si>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</si>
  <si>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</si>
  <si>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</si>
  <si>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</si>
  <si>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</si>
  <si>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</si>
  <si>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</si>
  <si>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</si>
  <si>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</si>
  <si>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</si>
  <si>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</si>
  <si>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</si>
  <si>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</si>
  <si>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</si>
  <si>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</si>
  <si>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</si>
  <si>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</si>
  <si>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</si>
  <si>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</si>
  <si>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</si>
  <si>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</si>
  <si>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</si>
  <si>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</si>
  <si>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</si>
  <si>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</si>
  <si>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</si>
  <si>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</si>
  <si>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</si>
  <si>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</si>
  <si>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</si>
  <si>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</si>
  <si>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</si>
  <si>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</si>
  <si>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</si>
  <si>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</si>
  <si>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</si>
  <si>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</si>
  <si>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</si>
  <si>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</si>
  <si>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</si>
  <si>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</si>
  <si>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</si>
  <si>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</si>
  <si>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</si>
  <si>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</si>
  <si>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</si>
  <si>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</si>
  <si>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</si>
  <si>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</si>
  <si>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</si>
  <si>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</si>
  <si>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</si>
  <si>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</si>
  <si>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</si>
  <si>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</si>
  <si>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</si>
  <si>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</si>
  <si>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</si>
  <si>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</si>
  <si>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</si>
  <si>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</si>
  <si>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</si>
  <si>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</si>
  <si>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</si>
  <si>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</si>
  <si>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</si>
  <si>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</si>
  <si>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</si>
  <si>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</si>
  <si>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</si>
  <si>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</si>
  <si>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</si>
  <si>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</si>
  <si>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</si>
  <si>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</si>
  <si>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</si>
  <si>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</si>
  <si>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</si>
  <si>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</si>
  <si>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</si>
  <si>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</si>
  <si>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</si>
  <si>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</si>
  <si>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</si>
  <si>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</si>
  <si>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</si>
  <si>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</si>
  <si>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</si>
  <si>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</si>
  <si>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</si>
  <si>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</si>
  <si>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</si>
  <si>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</si>
  <si>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</si>
  <si>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</si>
  <si>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</si>
  <si>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</si>
  <si>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</si>
  <si>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</si>
  <si>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</si>
  <si>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</si>
  <si>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</si>
  <si>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</si>
  <si>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</si>
  <si>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</si>
  <si>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</si>
  <si>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</si>
  <si>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</si>
  <si>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</si>
  <si>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</si>
  <si>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</si>
  <si>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</si>
  <si>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</si>
  <si>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</si>
  <si>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</si>
  <si>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</si>
  <si>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</si>
  <si>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</si>
  <si>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</si>
  <si>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</si>
  <si>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</si>
  <si>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</si>
  <si>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</si>
  <si>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</si>
  <si>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</si>
  <si>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</si>
  <si>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</si>
  <si>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</si>
  <si>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</si>
  <si>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</si>
  <si>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</si>
  <si>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</si>
  <si>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</si>
  <si>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</si>
  <si>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</si>
  <si>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</si>
  <si>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</si>
  <si>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</si>
  <si>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</si>
  <si>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</si>
  <si>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</si>
  <si>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</si>
  <si>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</si>
  <si>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</si>
  <si>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</si>
  <si>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</si>
  <si>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</si>
  <si>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</si>
  <si>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</si>
  <si>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</si>
  <si>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</si>
  <si>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</si>
  <si>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</si>
  <si>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</si>
  <si>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</si>
  <si>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</si>
  <si>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</si>
  <si>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</si>
  <si>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</si>
  <si>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</si>
  <si>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</si>
  <si>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</si>
  <si>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</si>
  <si>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</si>
  <si>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</si>
  <si>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</si>
  <si>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</si>
  <si>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</si>
  <si>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</si>
  <si>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</si>
  <si>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</si>
  <si>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</si>
  <si>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</si>
  <si>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</si>
  <si>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</si>
  <si>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</si>
  <si>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</si>
  <si>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</si>
  <si>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</si>
  <si>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</si>
  <si>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</si>
  <si>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</si>
  <si>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</si>
  <si>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</si>
  <si>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</si>
  <si>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</si>
  <si>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</si>
  <si>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</si>
  <si>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</si>
  <si>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</si>
  <si>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</si>
  <si>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</si>
  <si>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</si>
  <si>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</si>
  <si>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</si>
  <si>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</si>
  <si>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</si>
  <si>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</si>
  <si>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</si>
  <si>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</si>
  <si>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</si>
  <si>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</si>
  <si>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</si>
  <si>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</si>
  <si>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</si>
  <si>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</si>
  <si>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</si>
  <si>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</si>
  <si>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</si>
  <si>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</si>
  <si>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</si>
  <si>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</si>
  <si>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</si>
  <si>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</si>
  <si>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</si>
  <si>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</si>
  <si>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</si>
  <si>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</si>
  <si>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</si>
  <si>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</si>
  <si>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</si>
  <si>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</si>
  <si>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</si>
  <si>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</si>
  <si>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</si>
  <si>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</si>
  <si>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</si>
  <si>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</si>
  <si>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</si>
  <si>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</si>
  <si>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</si>
  <si>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</si>
  <si>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</si>
  <si>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</si>
  <si>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</si>
  <si>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</si>
  <si>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</si>
  <si>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</si>
  <si>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</si>
  <si>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</si>
  <si>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</si>
  <si>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</si>
  <si>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</si>
  <si>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</si>
  <si>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</si>
  <si>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</si>
  <si>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</si>
  <si>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</si>
  <si>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</si>
  <si>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</si>
  <si>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</si>
  <si>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</si>
  <si>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</si>
  <si>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</si>
  <si>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</si>
  <si>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</si>
  <si>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</si>
  <si>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</si>
  <si>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</si>
  <si>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</si>
  <si>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</si>
  <si>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</si>
  <si>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</si>
  <si>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</si>
  <si>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</si>
  <si>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</si>
  <si>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</si>
  <si>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</si>
  <si>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</si>
  <si>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</si>
  <si>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</si>
  <si>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</si>
  <si>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</si>
  <si>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</si>
  <si>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</si>
  <si>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</si>
  <si>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</si>
  <si>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</si>
  <si>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</si>
  <si>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</si>
  <si>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</si>
  <si>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</si>
  <si>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</si>
  <si>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</si>
  <si>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</si>
  <si>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</si>
  <si>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</si>
  <si>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</si>
  <si>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</si>
  <si>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</si>
  <si>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</si>
  <si>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</si>
  <si>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</si>
  <si>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</si>
  <si>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</si>
  <si>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</si>
  <si>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</si>
  <si>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</si>
  <si>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</si>
  <si>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</si>
  <si>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</si>
  <si>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</si>
  <si>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</si>
  <si>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</si>
  <si>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</si>
  <si>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</si>
  <si>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</si>
  <si>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</si>
  <si>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</si>
  <si>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</si>
  <si>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</si>
  <si>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</si>
  <si>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</si>
  <si>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</si>
  <si>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</si>
  <si>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</si>
  <si>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</si>
  <si>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</si>
  <si>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</si>
  <si>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</si>
  <si>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</si>
  <si>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</si>
  <si>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</si>
  <si>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</si>
  <si>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</si>
  <si>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</si>
  <si>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</si>
  <si>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</si>
  <si>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</si>
  <si>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</si>
  <si>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</si>
  <si>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</si>
  <si>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</si>
  <si>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</si>
  <si>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</si>
  <si>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</si>
  <si>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</si>
  <si>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</si>
  <si>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</si>
  <si>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</si>
  <si>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</si>
  <si>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</si>
  <si>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</si>
  <si>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</si>
  <si>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</si>
  <si>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</si>
  <si>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</si>
  <si>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</si>
  <si>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</si>
  <si>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</si>
  <si>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</si>
  <si>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</si>
  <si>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</si>
  <si>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</si>
  <si>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</si>
  <si>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</si>
  <si>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</si>
  <si>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</si>
  <si>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</si>
  <si>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</si>
  <si>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</si>
  <si>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</si>
  <si>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</si>
  <si>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</si>
  <si>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</si>
  <si>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</si>
  <si>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</si>
  <si>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</si>
  <si>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</si>
  <si>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</si>
  <si>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</si>
  <si>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</si>
  <si>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</si>
  <si>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</si>
  <si>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</si>
  <si>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</si>
  <si>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</si>
  <si>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</si>
  <si>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</si>
  <si>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</si>
  <si>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</si>
  <si>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</si>
  <si>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</si>
  <si>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</si>
  <si>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</si>
  <si>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</si>
  <si>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</si>
  <si>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</si>
  <si>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</si>
  <si>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</si>
  <si>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</si>
  <si>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</si>
  <si>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</si>
  <si>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</si>
  <si>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</si>
  <si>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</si>
  <si>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</si>
  <si>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</si>
  <si>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</si>
  <si>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</si>
  <si>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</si>
  <si>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</si>
  <si>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</si>
  <si>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</si>
  <si>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</si>
  <si>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</si>
  <si>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</si>
  <si>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</si>
  <si>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</si>
  <si>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</si>
  <si>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</si>
  <si>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</si>
  <si>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</si>
  <si>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</si>
  <si>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</si>
  <si>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</si>
  <si>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</si>
  <si>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</si>
  <si>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</si>
  <si>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</si>
  <si>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</si>
  <si>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</si>
  <si>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</si>
  <si>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</si>
  <si>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</si>
  <si>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</si>
  <si>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</si>
  <si>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</si>
  <si>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</si>
  <si>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</si>
  <si>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</si>
  <si>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</si>
  <si>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</si>
  <si>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</si>
  <si>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</si>
  <si>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</si>
  <si>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</si>
  <si>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</si>
  <si>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</si>
  <si>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</si>
  <si>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</si>
  <si>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</si>
  <si>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</si>
  <si>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</si>
  <si>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</si>
  <si>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</si>
  <si>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</si>
  <si>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</si>
  <si>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</si>
  <si>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</si>
  <si>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</si>
  <si>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</si>
  <si>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</si>
  <si>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</si>
  <si>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</si>
  <si>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</si>
  <si>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</si>
  <si>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</si>
  <si>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</si>
  <si>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</si>
  <si>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</si>
  <si>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</si>
  <si>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</si>
  <si>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</si>
  <si>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</si>
  <si>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</si>
  <si>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</si>
  <si>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</si>
  <si>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</si>
  <si>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</si>
  <si>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</si>
  <si>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</si>
  <si>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</si>
  <si>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</si>
  <si>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</si>
  <si>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</si>
  <si>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</si>
  <si>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</si>
  <si>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</si>
  <si>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</si>
  <si>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</si>
  <si>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</si>
  <si>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</si>
  <si>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</si>
  <si>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</si>
  <si>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</si>
  <si>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</si>
  <si>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</si>
  <si>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</si>
  <si>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</si>
  <si>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</si>
  <si>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</si>
  <si>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</si>
  <si>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</si>
  <si>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</si>
  <si>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</si>
  <si>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</si>
  <si>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</si>
  <si>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</si>
  <si>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</si>
  <si>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</si>
  <si>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</si>
  <si>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</si>
  <si>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</si>
  <si>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</si>
  <si>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</si>
  <si>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</si>
  <si>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</si>
  <si>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</si>
  <si>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</si>
  <si>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</si>
  <si>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</si>
  <si>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</si>
  <si>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</si>
  <si>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</si>
  <si>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</si>
  <si>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</si>
  <si>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</si>
  <si>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</si>
  <si>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</si>
  <si>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</si>
  <si>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</si>
  <si>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</si>
  <si>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</si>
  <si>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</si>
  <si>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</si>
  <si>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</si>
  <si>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</si>
  <si>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</si>
  <si>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</si>
  <si>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</si>
  <si>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</si>
  <si>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</si>
  <si>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</si>
  <si>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</si>
  <si>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</si>
  <si>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</si>
  <si>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</si>
  <si>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</si>
  <si>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</si>
  <si>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</si>
  <si>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</si>
  <si>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</si>
  <si>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</si>
  <si>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</si>
  <si>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</si>
  <si>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</si>
  <si>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</si>
  <si>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</si>
  <si>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</si>
  <si>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</si>
  <si>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</si>
  <si>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</si>
  <si>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</si>
  <si>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</si>
  <si>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</si>
  <si>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</si>
  <si>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</si>
  <si>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</si>
  <si>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</si>
  <si>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</si>
  <si>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</si>
  <si>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</si>
  <si>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</si>
  <si>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</si>
  <si>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</si>
  <si>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</si>
  <si>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</si>
  <si>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</si>
  <si>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</si>
  <si>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</si>
  <si>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</si>
  <si>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</si>
  <si>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</si>
  <si>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</si>
  <si>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</si>
  <si>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</si>
  <si>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</si>
  <si>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</si>
  <si>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</si>
  <si>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</si>
  <si>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</si>
  <si>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</si>
  <si>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</si>
  <si>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</si>
  <si>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</si>
  <si>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</si>
  <si>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</si>
  <si>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</si>
  <si>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</si>
  <si>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</si>
  <si>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</si>
  <si>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</si>
  <si>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</si>
  <si>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</si>
  <si>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</si>
  <si>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</si>
  <si>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</si>
  <si>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</si>
  <si>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</si>
  <si>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</si>
  <si>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</si>
  <si>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</si>
  <si>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</si>
  <si>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</si>
  <si>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</si>
  <si>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</si>
  <si>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</si>
  <si>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</si>
  <si>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</si>
  <si>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</si>
  <si>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</si>
  <si>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</si>
  <si>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</si>
  <si>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</si>
  <si>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</si>
  <si>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</si>
  <si>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</si>
  <si>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</si>
  <si>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</si>
  <si>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</si>
  <si>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</si>
  <si>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</si>
  <si>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</si>
  <si>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</si>
  <si>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</si>
  <si>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</si>
  <si>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</si>
  <si>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</si>
  <si>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</si>
  <si>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</si>
  <si>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</si>
  <si>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</si>
  <si>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</si>
  <si>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</si>
  <si>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</si>
  <si>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</si>
  <si>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</si>
  <si>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</si>
  <si>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</si>
  <si>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</si>
  <si>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</si>
  <si>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</si>
  <si>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</si>
  <si>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</si>
  <si>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</si>
  <si>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</si>
  <si>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</si>
  <si>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</si>
  <si>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</si>
  <si>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</si>
  <si>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</si>
  <si>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</si>
  <si>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</si>
  <si>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</si>
  <si>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</si>
  <si>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</si>
  <si>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</si>
  <si>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</si>
  <si>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</si>
  <si>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</si>
  <si>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</si>
  <si>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</si>
  <si>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</si>
  <si>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</si>
  <si>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</si>
  <si>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</si>
  <si>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</si>
  <si>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</si>
  <si>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</si>
  <si>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</si>
  <si>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</si>
  <si>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</si>
  <si>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</si>
  <si>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</si>
  <si>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</si>
  <si>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</si>
  <si>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</si>
  <si>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</si>
  <si>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</si>
  <si>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</si>
  <si>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</si>
  <si>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</si>
  <si>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</si>
  <si>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</si>
  <si>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</si>
  <si>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</si>
  <si>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</si>
  <si>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</si>
  <si>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</si>
  <si>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</si>
  <si>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</si>
  <si>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</si>
  <si>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</si>
  <si>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</si>
  <si>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</si>
  <si>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</si>
  <si>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</si>
  <si>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</si>
  <si>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</si>
  <si>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</si>
  <si>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</si>
  <si>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</si>
  <si>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</si>
  <si>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</si>
  <si>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</si>
  <si>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</si>
  <si>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</si>
  <si>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</si>
  <si>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</si>
  <si>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</si>
  <si>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</si>
  <si>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</si>
  <si>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</si>
  <si>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</si>
  <si>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</si>
  <si>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</si>
  <si>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</si>
  <si>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</si>
  <si>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</si>
  <si>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</si>
  <si>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</si>
  <si>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</si>
  <si>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</si>
  <si>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</si>
  <si>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</si>
  <si>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</si>
  <si>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</si>
  <si>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</si>
  <si>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</si>
  <si>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</si>
  <si>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</si>
  <si>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</si>
  <si>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</si>
  <si>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</si>
  <si>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</si>
  <si>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</si>
  <si>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</si>
  <si>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</si>
  <si>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</si>
  <si>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</si>
  <si>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</si>
  <si>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</si>
  <si>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</si>
  <si>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</si>
  <si>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</si>
  <si>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</si>
  <si>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</si>
  <si>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</si>
  <si>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</si>
  <si>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</si>
  <si>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</si>
  <si>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</si>
  <si>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</si>
  <si>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</si>
  <si>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</si>
  <si>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</si>
  <si>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</si>
  <si>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</si>
  <si>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</si>
  <si>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</si>
  <si>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</si>
  <si>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</si>
  <si>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</si>
  <si>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</si>
  <si>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</si>
  <si>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</si>
  <si>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</si>
  <si>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</si>
  <si>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</si>
  <si>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</si>
  <si>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</si>
  <si>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</si>
  <si>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</si>
  <si>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</si>
  <si>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</si>
  <si>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</si>
  <si>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</si>
  <si>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</si>
  <si>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</si>
  <si>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</si>
  <si>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</si>
  <si>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</si>
  <si>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</si>
  <si>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</si>
  <si>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</si>
  <si>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</si>
  <si>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</si>
  <si>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</si>
  <si>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</si>
  <si>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</si>
  <si>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</si>
  <si>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</si>
  <si>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</si>
  <si>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</si>
  <si>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</si>
  <si>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</si>
  <si>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</si>
  <si>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</si>
  <si>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</si>
  <si>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</si>
  <si>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</si>
  <si>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</si>
  <si>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</si>
  <si>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</si>
  <si>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</si>
  <si>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</si>
  <si>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</si>
  <si>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</si>
  <si>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</si>
  <si>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</si>
  <si>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</si>
  <si>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</si>
  <si>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</si>
  <si>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</si>
  <si>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</si>
  <si>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</si>
  <si>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</si>
  <si>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</si>
  <si>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</si>
  <si>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</si>
  <si>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</si>
  <si>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</si>
  <si>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</si>
  <si>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</si>
  <si>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</si>
  <si>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</si>
  <si>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</si>
  <si>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</si>
  <si>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</si>
  <si>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</si>
  <si>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</si>
  <si>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</si>
  <si>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</si>
  <si>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</si>
  <si>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</si>
  <si>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</si>
  <si>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</si>
  <si>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</si>
  <si>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</si>
  <si>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</si>
  <si>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</si>
  <si>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</si>
  <si>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</si>
  <si>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</si>
  <si>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</si>
  <si>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</si>
  <si>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</si>
  <si>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</si>
  <si>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</si>
  <si>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</si>
  <si>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</si>
  <si>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</si>
  <si>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</si>
  <si>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</si>
  <si>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</si>
  <si>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</si>
  <si>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</si>
  <si>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</si>
  <si>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</si>
  <si>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</si>
  <si>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</si>
  <si>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</si>
  <si>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</si>
  <si>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</si>
  <si>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</si>
  <si>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</si>
  <si>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</si>
  <si>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</si>
  <si>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</si>
  <si>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</si>
  <si>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</si>
  <si>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</si>
  <si>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</si>
  <si>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</si>
  <si>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</si>
  <si>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</si>
  <si>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</si>
  <si>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</si>
  <si>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</si>
  <si>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</si>
  <si>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</si>
  <si>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</si>
  <si>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</si>
  <si>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</si>
  <si>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</si>
  <si>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</si>
  <si>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</si>
  <si>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</si>
  <si>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</si>
  <si>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</si>
  <si>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</si>
  <si>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</si>
  <si>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</si>
  <si>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</si>
  <si>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</si>
  <si>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</si>
  <si>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</si>
  <si>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</si>
  <si>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</si>
  <si>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</si>
  <si>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</si>
  <si>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</si>
  <si>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</si>
  <si>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</si>
  <si>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</si>
  <si>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</si>
  <si>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</si>
  <si>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</si>
  <si>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</si>
  <si>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</si>
  <si>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</si>
  <si>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</si>
  <si>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</si>
  <si>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</si>
  <si>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</si>
  <si>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</si>
  <si>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</si>
  <si>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</si>
  <si>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</si>
  <si>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</si>
  <si>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</si>
  <si>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</si>
  <si>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</si>
  <si>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</si>
  <si>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</si>
  <si>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</si>
  <si>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</si>
  <si>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</si>
  <si>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</si>
  <si>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</si>
  <si>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</si>
  <si>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</si>
  <si>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</si>
  <si>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</si>
  <si>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</si>
  <si>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</si>
  <si>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</si>
  <si>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</si>
  <si>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</si>
  <si>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</si>
  <si>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</si>
  <si>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</si>
  <si>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</si>
  <si>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</si>
  <si>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</si>
  <si>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</si>
  <si>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</si>
  <si>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</si>
  <si>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</si>
  <si>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</si>
  <si>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</si>
  <si>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</si>
  <si>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</si>
  <si>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</si>
  <si>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</si>
  <si>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</si>
  <si>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</si>
  <si>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</si>
  <si>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</si>
  <si>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</si>
  <si>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</si>
  <si>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</si>
  <si>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</si>
  <si>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</si>
  <si>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</si>
  <si>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</si>
  <si>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</si>
  <si>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</si>
  <si>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</si>
  <si>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</si>
  <si>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</si>
  <si>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</si>
  <si>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</si>
  <si>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</si>
  <si>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</si>
  <si>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</si>
  <si>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</si>
  <si>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</si>
  <si>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</si>
  <si>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</si>
  <si>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</si>
  <si>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</si>
  <si>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</si>
  <si>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</si>
  <si>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</si>
  <si>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</si>
  <si>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</si>
  <si>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</si>
  <si>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</si>
  <si>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</si>
  <si>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</si>
  <si>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</si>
  <si>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</si>
  <si>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</si>
  <si>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</si>
  <si>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</si>
  <si>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</si>
  <si>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</si>
  <si>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</si>
  <si>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</si>
  <si>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</si>
  <si>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</si>
  <si>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</si>
  <si>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</si>
  <si>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</si>
  <si>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</si>
  <si>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</si>
  <si>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</si>
  <si>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</si>
  <si>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</si>
  <si>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</si>
  <si>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</si>
  <si>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</si>
  <si>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</si>
  <si>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</si>
  <si>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</si>
  <si>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</si>
  <si>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</si>
  <si>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</si>
  <si>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</si>
  <si>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</si>
  <si>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</si>
  <si>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</si>
  <si>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</si>
  <si>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</si>
  <si>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</si>
  <si>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</si>
  <si>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</si>
  <si>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</si>
  <si>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</si>
  <si>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</si>
  <si>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</si>
  <si>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</si>
  <si>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</si>
  <si>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</si>
  <si>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</si>
  <si>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</si>
  <si>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</si>
  <si>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</si>
  <si>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</si>
  <si>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</si>
  <si>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</si>
  <si>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</si>
  <si>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</si>
  <si>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</si>
  <si>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</si>
  <si>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</si>
  <si>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</si>
  <si>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</si>
  <si>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</si>
  <si>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</si>
  <si>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</si>
  <si>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</si>
  <si>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</si>
  <si>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</si>
  <si>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</si>
  <si>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</si>
  <si>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</si>
  <si>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</si>
  <si>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</si>
  <si>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</si>
  <si>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</si>
  <si>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</si>
  <si>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</si>
  <si>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</si>
  <si>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</si>
  <si>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</si>
  <si>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</si>
  <si>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</si>
  <si>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</si>
  <si>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</si>
  <si>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</si>
  <si>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</si>
  <si>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</si>
  <si>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</si>
  <si>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</si>
  <si>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</si>
  <si>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</si>
  <si>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</si>
  <si>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</si>
  <si>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</si>
  <si>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</si>
  <si>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</si>
  <si>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</si>
  <si>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</si>
  <si>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</si>
  <si>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</si>
  <si>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</si>
  <si>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</si>
  <si>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</si>
  <si>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</si>
  <si>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</si>
  <si>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</si>
  <si>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</si>
  <si>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</si>
  <si>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</si>
  <si>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</si>
  <si>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</si>
  <si>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</si>
  <si>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</si>
  <si>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</si>
  <si>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</si>
  <si>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</si>
  <si>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</si>
  <si>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</si>
  <si>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</si>
  <si>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</si>
  <si>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</si>
  <si>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</si>
  <si>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</si>
  <si>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</si>
  <si>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</si>
  <si>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</si>
  <si>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</si>
  <si>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</si>
  <si>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</si>
  <si>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</si>
  <si>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</si>
  <si>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</si>
  <si>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</si>
  <si>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</si>
  <si>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</si>
  <si>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</si>
  <si>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</si>
  <si>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</si>
  <si>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</si>
  <si>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</si>
  <si>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</si>
  <si>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</si>
  <si>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</si>
  <si>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</si>
  <si>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</si>
  <si>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</si>
  <si>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</si>
  <si>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</si>
  <si>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</si>
  <si>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</si>
  <si>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</si>
  <si>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</si>
  <si>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</si>
  <si>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</si>
  <si>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</si>
  <si>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</si>
  <si>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</si>
  <si>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</si>
  <si>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</si>
  <si>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</si>
  <si>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</si>
  <si>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</si>
  <si>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</si>
  <si>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</si>
  <si>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</si>
  <si>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</si>
  <si>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</si>
  <si>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</si>
  <si>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</si>
  <si>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</si>
  <si>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</si>
  <si>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</si>
  <si>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</si>
  <si>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</si>
  <si>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</si>
  <si>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</si>
  <si>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</si>
  <si>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</si>
  <si>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</si>
  <si>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</si>
  <si>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</si>
  <si>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</si>
  <si>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</si>
  <si>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</si>
  <si>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</si>
  <si>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</si>
  <si>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</si>
  <si>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</si>
  <si>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</si>
  <si>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</si>
  <si>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</si>
  <si>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</si>
  <si>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</si>
  <si>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</si>
  <si>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</si>
  <si>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</si>
  <si>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</si>
  <si>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</si>
  <si>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</si>
  <si>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</si>
  <si>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</si>
  <si>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</si>
  <si>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</si>
  <si>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</si>
  <si>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</si>
  <si>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</si>
  <si>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</si>
  <si>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</si>
  <si>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</si>
  <si>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</si>
  <si>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</si>
  <si>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</si>
  <si>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</si>
  <si>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</si>
  <si>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</si>
  <si>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</si>
  <si>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</si>
  <si>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</si>
  <si>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</si>
  <si>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</si>
  <si>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</si>
  <si>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</si>
  <si>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</si>
  <si>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</si>
  <si>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</si>
  <si>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</si>
  <si>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</si>
  <si>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</si>
  <si>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</si>
  <si>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</si>
  <si>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</si>
  <si>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</si>
  <si>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</si>
  <si>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</si>
  <si>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</si>
  <si>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</si>
  <si>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</si>
  <si>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</si>
  <si>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</si>
  <si>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</si>
  <si>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</si>
  <si>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</si>
  <si>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</si>
  <si>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</si>
  <si>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</si>
  <si>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</si>
  <si>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</si>
  <si>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</si>
  <si>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</si>
  <si>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</si>
  <si>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</si>
  <si>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</si>
  <si>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</si>
  <si>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</si>
  <si>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</si>
  <si>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</si>
  <si>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</si>
  <si>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</si>
  <si>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</si>
  <si>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</si>
  <si>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</si>
  <si>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</si>
  <si>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</si>
  <si>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</si>
  <si>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</si>
  <si>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</si>
  <si>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</si>
  <si>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</si>
  <si>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</si>
  <si>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</si>
  <si>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</si>
  <si>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</si>
  <si>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</si>
  <si>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</si>
  <si>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</si>
  <si>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</si>
  <si>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</si>
  <si>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</si>
  <si>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</si>
  <si>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</si>
  <si>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</si>
  <si>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</si>
  <si>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</si>
  <si>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</si>
  <si>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</si>
  <si>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</si>
  <si>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</si>
  <si>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</si>
  <si>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</si>
  <si>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</si>
  <si>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</si>
  <si>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</si>
  <si>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</si>
  <si>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</si>
  <si>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</si>
  <si>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</si>
  <si>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</si>
  <si>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</si>
  <si>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</si>
  <si>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</si>
  <si>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</si>
  <si>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</si>
  <si>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</si>
  <si>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</si>
  <si>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</si>
  <si>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</si>
  <si>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</si>
  <si>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</si>
  <si>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</si>
  <si>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</si>
  <si>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</si>
  <si>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</si>
  <si>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</si>
  <si>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</si>
  <si>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</si>
  <si>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</si>
  <si>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</si>
  <si>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</si>
  <si>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</si>
  <si>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</si>
  <si>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</si>
  <si>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</si>
  <si>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</si>
  <si>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</si>
  <si>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</si>
  <si>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</si>
  <si>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</si>
  <si>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</si>
  <si>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</si>
  <si>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</si>
  <si>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</si>
  <si>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</si>
  <si>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</si>
  <si>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</si>
  <si>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</si>
  <si>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</si>
  <si>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</si>
  <si>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</si>
  <si>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</si>
  <si>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</si>
  <si>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</si>
  <si>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</si>
  <si>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</si>
  <si>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</si>
  <si>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</si>
  <si>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</si>
  <si>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</si>
  <si>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</si>
  <si>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</si>
  <si>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</si>
  <si>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</si>
  <si>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</si>
  <si>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</si>
  <si>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</si>
  <si>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</si>
  <si>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</si>
  <si>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</si>
  <si>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</si>
  <si>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</si>
  <si>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</si>
  <si>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</si>
  <si>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</si>
  <si>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</si>
  <si>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</si>
  <si>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</si>
  <si>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</si>
  <si>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</si>
  <si>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</si>
  <si>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</si>
  <si>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</si>
  <si>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</si>
  <si>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</si>
  <si>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</si>
  <si>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</si>
  <si>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</si>
  <si>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</si>
  <si>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</si>
  <si>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</si>
  <si>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</si>
  <si>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</si>
  <si>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</si>
  <si>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</si>
  <si>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</si>
  <si>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</si>
  <si>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</si>
  <si>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</si>
  <si>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</si>
  <si>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</si>
  <si>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</si>
  <si>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</si>
  <si>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</si>
  <si>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</si>
  <si>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</si>
  <si>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</si>
  <si>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</si>
  <si>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</si>
  <si>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</si>
  <si>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</si>
  <si>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</si>
  <si>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</si>
  <si>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</si>
  <si>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</si>
  <si>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</si>
  <si>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</si>
  <si>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</si>
  <si>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</si>
  <si>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</si>
  <si>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</si>
  <si>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</si>
  <si>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</si>
  <si>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</si>
  <si>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</si>
  <si>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</si>
  <si>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</si>
  <si>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</si>
  <si>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</si>
  <si>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</si>
  <si>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</si>
  <si>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</si>
  <si>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</si>
  <si>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</si>
  <si>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</si>
  <si>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</si>
  <si>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</si>
  <si>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</si>
  <si>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</si>
  <si>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</si>
  <si>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</si>
  <si>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</si>
  <si>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</si>
  <si>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</si>
  <si>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</si>
  <si>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</si>
  <si>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</si>
  <si>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</si>
  <si>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</si>
  <si>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</si>
  <si>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</si>
  <si>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</si>
  <si>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</si>
  <si>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</si>
  <si>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</si>
  <si>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</si>
  <si>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</si>
  <si>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</si>
  <si>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</si>
  <si>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</si>
  <si>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</si>
  <si>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</si>
  <si>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</si>
  <si>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</si>
  <si>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</si>
  <si>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</si>
  <si>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</si>
  <si>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</si>
  <si>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</si>
  <si>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</si>
  <si>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</si>
  <si>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</si>
  <si>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</si>
  <si>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</si>
  <si>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</si>
  <si>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</si>
  <si>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</si>
  <si>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</si>
  <si>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</si>
  <si>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</si>
  <si>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</si>
  <si>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</si>
  <si>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</si>
  <si>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</si>
  <si>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</si>
  <si>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</si>
  <si>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</si>
  <si>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</si>
  <si>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</si>
  <si>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</si>
  <si>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</si>
  <si>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</si>
  <si>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</si>
  <si>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</si>
  <si>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</si>
  <si>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</si>
  <si>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</si>
  <si>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</si>
  <si>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</si>
  <si>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</si>
  <si>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</si>
  <si>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</si>
  <si>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</si>
  <si>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</si>
  <si>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</si>
  <si>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</si>
  <si>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</si>
  <si>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</si>
  <si>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</si>
  <si>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</si>
  <si>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</si>
  <si>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</si>
  <si>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</si>
  <si>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</si>
  <si>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</si>
  <si>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</si>
  <si>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</si>
  <si>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</si>
  <si>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</si>
  <si>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</si>
  <si>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</si>
  <si>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</si>
  <si>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</si>
  <si>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</si>
  <si>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</si>
  <si>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</si>
  <si>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</si>
  <si>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</si>
  <si>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</si>
  <si>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</si>
  <si>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</si>
  <si>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</si>
  <si>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</si>
  <si>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</si>
  <si>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</si>
  <si>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</si>
  <si>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</si>
  <si>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</si>
  <si>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</si>
  <si>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</si>
  <si>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</si>
  <si>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</si>
  <si>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</si>
  <si>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</si>
  <si>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</si>
  <si>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</si>
  <si>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</si>
  <si>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</si>
  <si>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</si>
  <si>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</si>
  <si>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</si>
  <si>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</si>
  <si>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</si>
  <si>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</si>
  <si>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</si>
  <si>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</si>
  <si>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</si>
  <si>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</si>
  <si>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</si>
  <si>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</si>
  <si>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</si>
  <si>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</si>
  <si>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</si>
  <si>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</si>
  <si>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</si>
  <si>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</si>
  <si>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</si>
  <si>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</si>
  <si>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</si>
  <si>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</si>
  <si>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</si>
  <si>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</si>
  <si>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</si>
  <si>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</si>
  <si>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</si>
  <si>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</si>
  <si>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</si>
  <si>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</si>
  <si>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</si>
  <si>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</si>
  <si>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</si>
  <si>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</si>
  <si>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</si>
  <si>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</si>
  <si>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</si>
  <si>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</si>
  <si>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</si>
  <si>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</si>
  <si>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</si>
  <si>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</si>
  <si>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</si>
  <si>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</si>
  <si>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</si>
  <si>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</si>
  <si>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</si>
  <si>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</si>
  <si>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</si>
  <si>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</si>
  <si>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</si>
  <si>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</si>
  <si>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</si>
  <si>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</si>
  <si>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</si>
  <si>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</si>
  <si>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</si>
  <si>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</si>
  <si>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</si>
  <si>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</si>
  <si>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</si>
  <si>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</si>
  <si>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</si>
  <si>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</si>
  <si>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</si>
  <si>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</si>
  <si>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</si>
  <si>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</si>
  <si>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</si>
  <si>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</si>
  <si>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</si>
  <si>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</si>
  <si>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</si>
  <si>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</si>
  <si>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</si>
  <si>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</si>
  <si>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</si>
  <si>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</si>
  <si>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</si>
  <si>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</si>
  <si>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</si>
  <si>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</si>
  <si>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</si>
  <si>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</si>
  <si>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</si>
  <si>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</si>
  <si>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</si>
  <si>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</si>
  <si>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</si>
  <si>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</si>
  <si>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</si>
  <si>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</si>
  <si>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</si>
  <si>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</si>
  <si>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</si>
  <si>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</si>
  <si>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</si>
  <si>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</si>
  <si>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</si>
  <si>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</si>
  <si>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</si>
  <si>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</si>
  <si>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</si>
  <si>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</si>
  <si>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</si>
  <si>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</si>
  <si>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</si>
  <si>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</si>
  <si>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</si>
  <si>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</si>
  <si>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</si>
  <si>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</si>
  <si>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</si>
  <si>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</si>
  <si>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</si>
  <si>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</si>
  <si>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</si>
  <si>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</si>
  <si>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</si>
  <si>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</si>
  <si>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</si>
  <si>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</si>
  <si>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</si>
  <si>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</si>
  <si>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</si>
  <si>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</si>
  <si>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</si>
  <si>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</si>
  <si>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</si>
  <si>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</si>
  <si>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</si>
  <si>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</si>
  <si>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</si>
  <si>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</si>
  <si>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</si>
  <si>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</si>
  <si>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</si>
  <si>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</si>
  <si>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</si>
  <si>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</si>
  <si>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</si>
  <si>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</si>
  <si>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</si>
  <si>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</si>
  <si>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</si>
  <si>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</si>
  <si>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</si>
  <si>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</si>
  <si>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</si>
  <si>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</si>
  <si>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</si>
  <si>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</si>
  <si>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</si>
  <si>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</si>
  <si>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</si>
  <si>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</si>
  <si>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</si>
  <si>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</si>
  <si>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</si>
  <si>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</si>
  <si>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</si>
  <si>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</si>
  <si>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</si>
  <si>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</si>
  <si>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</si>
  <si>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</si>
  <si>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</si>
  <si>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</si>
  <si>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</si>
  <si>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</si>
  <si>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</si>
  <si>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</si>
  <si>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</si>
  <si>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</si>
  <si>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</si>
  <si>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</si>
  <si>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</si>
  <si>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</si>
  <si>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</si>
  <si>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</si>
  <si>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</si>
  <si>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</si>
  <si>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</si>
  <si>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</si>
  <si>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</si>
  <si>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</si>
  <si>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</si>
  <si>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</si>
  <si>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</si>
  <si>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</si>
  <si>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</si>
  <si>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</si>
  <si>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</si>
  <si>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</si>
  <si>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</si>
  <si>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</si>
  <si>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</si>
  <si>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</si>
  <si>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</si>
  <si>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</si>
  <si>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</si>
  <si>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</si>
  <si>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</si>
  <si>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</si>
  <si>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</si>
  <si>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</si>
  <si>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</si>
  <si>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</si>
  <si>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</si>
  <si>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</si>
  <si>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</si>
  <si>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</si>
  <si>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</si>
  <si>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</si>
  <si>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</si>
  <si>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</si>
  <si>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</si>
  <si>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</si>
  <si>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</si>
  <si>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</si>
  <si>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</si>
  <si>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</si>
  <si>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</si>
  <si>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</si>
  <si>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</si>
  <si>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</si>
  <si>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</si>
  <si>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</si>
  <si>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</si>
  <si>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</si>
  <si>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</si>
  <si>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</si>
  <si>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</si>
  <si>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</si>
  <si>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</si>
  <si>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</si>
  <si>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</si>
  <si>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</si>
  <si>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</si>
  <si>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</si>
  <si>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</si>
  <si>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</si>
  <si>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</si>
  <si>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</si>
  <si>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</si>
  <si>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</si>
  <si>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</si>
  <si>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</si>
  <si>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</si>
  <si>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</si>
  <si>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</si>
  <si>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</si>
  <si>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</si>
  <si>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</si>
  <si>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</si>
  <si>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</si>
  <si>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</si>
  <si>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</si>
  <si>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</si>
  <si>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</si>
  <si>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</si>
  <si>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</si>
  <si>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</si>
  <si>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</si>
  <si>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</si>
  <si>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</si>
  <si>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</si>
  <si>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</si>
  <si>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</si>
  <si>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</si>
  <si>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</si>
  <si>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</si>
  <si>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</si>
  <si>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</si>
  <si>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</si>
  <si>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</si>
  <si>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</si>
  <si>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</si>
  <si>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</si>
  <si>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</si>
  <si>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</si>
  <si>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</si>
  <si>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</si>
  <si>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</si>
  <si>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</si>
  <si>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</si>
  <si>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</si>
  <si>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</si>
  <si>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</si>
  <si>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</si>
  <si>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</si>
  <si>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</si>
  <si>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</si>
  <si>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</si>
  <si>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</si>
  <si>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</si>
  <si>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</si>
  <si>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</si>
  <si>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</si>
  <si>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</si>
  <si>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</si>
  <si>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</si>
  <si>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</si>
  <si>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</si>
  <si>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</si>
  <si>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</si>
  <si>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</si>
  <si>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</si>
  <si>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</si>
  <si>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</si>
  <si>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</si>
  <si>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</si>
  <si>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</si>
  <si>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</si>
  <si>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</si>
  <si>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</si>
  <si>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</si>
  <si>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</si>
  <si>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</si>
  <si>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</si>
  <si>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</si>
  <si>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</si>
  <si>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</si>
  <si>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</si>
  <si>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</si>
  <si>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</si>
  <si>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</si>
  <si>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</si>
  <si>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</si>
  <si>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</si>
  <si>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</si>
  <si>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</si>
  <si>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</si>
  <si>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</si>
  <si>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</si>
  <si>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</si>
  <si>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</si>
  <si>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</si>
  <si>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</si>
  <si>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</si>
  <si>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</si>
  <si>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</si>
  <si>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</si>
  <si>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</si>
  <si>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</si>
  <si>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</si>
  <si>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</si>
  <si>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</si>
  <si>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</si>
  <si>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</si>
  <si>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</si>
  <si>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</si>
  <si>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</si>
  <si>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</si>
  <si>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</si>
  <si>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</si>
  <si>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</si>
  <si>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</si>
  <si>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</si>
  <si>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</si>
  <si>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</si>
  <si>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</si>
  <si>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</si>
  <si>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</si>
  <si>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</si>
  <si>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</si>
  <si>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</si>
  <si>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</si>
  <si>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</si>
  <si>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</si>
  <si>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</si>
  <si>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</si>
  <si>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</si>
  <si>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</si>
  <si>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</si>
  <si>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</si>
  <si>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</si>
  <si>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</si>
  <si>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</si>
  <si>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</si>
  <si>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</si>
  <si>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</si>
  <si>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</si>
  <si>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</si>
  <si>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</si>
  <si>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</si>
  <si>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</si>
  <si>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</si>
  <si>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</si>
  <si>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</si>
  <si>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</si>
  <si>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</si>
  <si>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</si>
  <si>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</si>
  <si>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</si>
  <si>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</si>
  <si>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</si>
  <si>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</si>
  <si>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</si>
  <si>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</si>
  <si>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</si>
  <si>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</si>
  <si>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</si>
  <si>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</si>
  <si>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</si>
  <si>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</si>
  <si>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</si>
  <si>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</si>
  <si>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</si>
  <si>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</si>
  <si>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</si>
  <si>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</si>
  <si>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</si>
  <si>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</si>
  <si>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</si>
  <si>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</si>
  <si>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</si>
  <si>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</si>
  <si>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</si>
  <si>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</si>
  <si>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</si>
  <si>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</si>
  <si>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</si>
  <si>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</si>
  <si>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</si>
  <si>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</si>
  <si>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</si>
  <si>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</si>
  <si>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</si>
  <si>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</si>
  <si>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</si>
  <si>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</si>
  <si>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</si>
  <si>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</si>
  <si>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</si>
  <si>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</si>
  <si>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</si>
  <si>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</si>
  <si>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</si>
  <si>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</si>
  <si>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</si>
  <si>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</si>
  <si>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</si>
  <si>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</si>
  <si>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</si>
  <si>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</si>
  <si>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</si>
  <si>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</si>
  <si>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</si>
  <si>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</si>
  <si>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</si>
  <si>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</si>
  <si>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</si>
  <si>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</si>
  <si>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</si>
  <si>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</si>
  <si>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</si>
  <si>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</si>
  <si>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</si>
  <si>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</si>
  <si>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</si>
  <si>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</si>
  <si>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</si>
  <si>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</si>
  <si>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</si>
  <si>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</si>
  <si>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</si>
  <si>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</si>
  <si>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</si>
  <si>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</si>
  <si>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</si>
  <si>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</si>
  <si>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</si>
  <si>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</si>
  <si>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</si>
  <si>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</si>
  <si>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</si>
  <si>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</si>
  <si>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</si>
  <si>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</si>
  <si>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</si>
  <si>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</si>
  <si>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</si>
  <si>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</si>
  <si>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</si>
  <si>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</si>
  <si>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</si>
  <si>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</si>
  <si>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</si>
  <si>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</si>
  <si>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</si>
  <si>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</si>
  <si>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</si>
  <si>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</si>
  <si>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</si>
  <si>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</si>
  <si>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</si>
  <si>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</si>
  <si>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</si>
  <si>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</si>
  <si>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</si>
  <si>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</si>
  <si>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</si>
  <si>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</si>
  <si>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</si>
  <si>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</si>
  <si>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</si>
  <si>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</si>
  <si>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</si>
  <si>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</si>
  <si>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</si>
  <si>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</si>
  <si>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</si>
  <si>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</si>
  <si>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</si>
  <si>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</si>
  <si>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</si>
  <si>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</si>
  <si>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</si>
  <si>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</si>
  <si>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</si>
  <si>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</si>
  <si>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</si>
  <si>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</si>
  <si>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</si>
  <si>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</si>
  <si>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</si>
  <si>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</si>
  <si>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</si>
  <si>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</si>
  <si>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</si>
  <si>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</si>
  <si>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</si>
  <si>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</si>
  <si>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</si>
  <si>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</si>
  <si>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</si>
  <si>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</si>
  <si>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</si>
  <si>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</si>
  <si>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</si>
  <si>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</si>
  <si>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</si>
  <si>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</si>
  <si>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</si>
  <si>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</si>
  <si>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</si>
  <si>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</si>
  <si>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</si>
  <si>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</si>
  <si>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</si>
  <si>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</si>
  <si>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</si>
  <si>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</si>
  <si>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</si>
  <si>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</si>
  <si>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</si>
  <si>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</si>
  <si>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</si>
  <si>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</si>
  <si>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</si>
  <si>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</si>
  <si>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</si>
  <si>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</si>
  <si>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</si>
  <si>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</si>
  <si>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</si>
  <si>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</si>
  <si>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</si>
  <si>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</si>
  <si>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</si>
  <si>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</si>
  <si>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</si>
  <si>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</si>
  <si>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</si>
  <si>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</si>
  <si>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</si>
  <si>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</si>
  <si>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</si>
  <si>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</si>
  <si>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</si>
  <si>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</si>
  <si>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</si>
  <si>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</si>
  <si>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</si>
  <si>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</si>
  <si>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</si>
  <si>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</si>
  <si>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</si>
  <si>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</si>
  <si>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</si>
  <si>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</si>
  <si>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</si>
  <si>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</si>
  <si>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</si>
  <si>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</si>
  <si>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</si>
  <si>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</si>
  <si>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</si>
  <si>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</si>
  <si>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</si>
  <si>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</si>
  <si>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</si>
  <si>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</si>
  <si>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</si>
  <si>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</si>
  <si>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</si>
  <si>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</si>
  <si>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</si>
  <si>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</si>
  <si>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</si>
  <si>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</si>
  <si>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</si>
  <si>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</si>
  <si>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</si>
  <si>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</si>
  <si>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</si>
  <si>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</si>
  <si>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</si>
  <si>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</si>
  <si>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</si>
  <si>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</si>
  <si>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</si>
  <si>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</si>
  <si>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</si>
  <si>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</si>
  <si>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</si>
  <si>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</si>
  <si>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</si>
  <si>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</si>
  <si>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</si>
  <si>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</si>
  <si>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</si>
  <si>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</si>
  <si>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</si>
  <si>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</si>
  <si>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</si>
  <si>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</si>
  <si>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</si>
  <si>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</si>
  <si>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</si>
  <si>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</si>
  <si>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</si>
  <si>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</si>
  <si>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</si>
  <si>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</si>
  <si>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</si>
  <si>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</si>
  <si>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</si>
  <si>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</si>
  <si>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</si>
  <si>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</si>
  <si>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</si>
  <si>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</si>
  <si>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</si>
  <si>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</si>
  <si>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</si>
  <si>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</si>
  <si>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</si>
  <si>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</si>
  <si>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</si>
  <si>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</si>
  <si>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</si>
  <si>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</si>
  <si>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</si>
  <si>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</si>
  <si>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</si>
  <si>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</si>
  <si>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</si>
  <si>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</si>
  <si>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</si>
  <si>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</si>
  <si>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</si>
  <si>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</si>
  <si>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</si>
  <si>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</si>
  <si>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</si>
  <si>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</si>
  <si>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</si>
  <si>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</si>
  <si>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</si>
  <si>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</si>
  <si>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</si>
  <si>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</si>
  <si>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</si>
  <si>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</si>
  <si>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</si>
  <si>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</si>
  <si>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</si>
  <si>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</si>
  <si>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</si>
  <si>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</si>
  <si>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</si>
  <si>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</si>
  <si>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</si>
  <si>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</si>
  <si>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</si>
  <si>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</si>
  <si>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</si>
  <si>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</si>
  <si>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</si>
  <si>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</si>
  <si>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</si>
  <si>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</si>
  <si>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</si>
  <si>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</si>
  <si>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</si>
  <si>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</si>
  <si>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</si>
  <si>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</si>
  <si>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</si>
  <si>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</si>
  <si>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</si>
  <si>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</si>
  <si>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</si>
  <si>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</si>
  <si>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</si>
  <si>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</si>
  <si>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</si>
  <si>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</si>
  <si>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</si>
  <si>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</si>
  <si>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</si>
  <si>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</si>
  <si>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</si>
  <si>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</si>
  <si>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</si>
  <si>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</si>
  <si>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</si>
  <si>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</si>
  <si>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</si>
  <si>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</si>
  <si>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</si>
  <si>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</si>
  <si>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</si>
  <si>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</si>
  <si>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</si>
  <si>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</si>
  <si>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</si>
  <si>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</si>
  <si>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</si>
  <si>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</si>
  <si>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</si>
  <si>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</si>
  <si>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</si>
  <si>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</si>
  <si>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</si>
  <si>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</si>
  <si>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</si>
  <si>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</si>
  <si>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</si>
  <si>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</si>
  <si>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</si>
  <si>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</si>
  <si>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</si>
  <si>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</si>
  <si>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</si>
  <si>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</si>
  <si>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</si>
  <si>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</si>
  <si>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</si>
  <si>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</si>
  <si>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</si>
  <si>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</si>
  <si>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</si>
  <si>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</si>
  <si>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</si>
  <si>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</si>
  <si>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</si>
  <si>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</si>
  <si>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</si>
  <si>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</si>
  <si>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</si>
  <si>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</si>
  <si>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</si>
  <si>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</si>
  <si>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</si>
  <si>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</si>
  <si>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</si>
  <si>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</si>
  <si>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</si>
  <si>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</si>
  <si>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</si>
  <si>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</si>
  <si>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</si>
  <si>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</si>
  <si>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</si>
  <si>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</si>
  <si>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</si>
  <si>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</si>
  <si>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</si>
  <si>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</si>
  <si>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</si>
  <si>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</si>
  <si>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</si>
  <si>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</si>
  <si>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</si>
  <si>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</si>
  <si>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</si>
  <si>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</si>
  <si>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</si>
  <si>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</si>
  <si>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</si>
  <si>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</si>
  <si>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</si>
  <si>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</si>
  <si>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</si>
  <si>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</si>
  <si>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</si>
  <si>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</si>
  <si>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</si>
  <si>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</si>
  <si>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</si>
  <si>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</si>
  <si>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</si>
  <si>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</si>
  <si>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</si>
  <si>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</si>
  <si>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</si>
  <si>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</si>
  <si>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</si>
  <si>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</si>
  <si>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</si>
  <si>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</si>
  <si>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</si>
  <si>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</si>
  <si>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</si>
  <si>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</si>
  <si>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</si>
  <si>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</si>
  <si>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</si>
  <si>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</si>
  <si>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</si>
  <si>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</si>
  <si>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</si>
  <si>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</si>
  <si>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</si>
  <si>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</si>
  <si>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</si>
  <si>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</si>
  <si>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</si>
  <si>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</si>
  <si>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</si>
  <si>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</si>
  <si>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</si>
  <si>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</si>
  <si>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</si>
  <si>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</si>
  <si>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</si>
  <si>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</si>
  <si>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</si>
  <si>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</si>
  <si>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</si>
  <si>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</si>
  <si>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</si>
  <si>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</si>
  <si>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</si>
  <si>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</si>
  <si>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</si>
  <si>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</si>
  <si>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</si>
  <si>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</si>
  <si>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</si>
  <si>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</si>
  <si>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</si>
  <si>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</si>
  <si>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</si>
  <si>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</si>
  <si>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</si>
  <si>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</si>
  <si>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</si>
  <si>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</si>
  <si>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</si>
  <si>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</si>
  <si>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</si>
  <si>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</si>
  <si>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</si>
  <si>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</si>
  <si>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</si>
  <si>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</si>
  <si>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</si>
  <si>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</si>
  <si>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</si>
  <si>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</si>
  <si>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</si>
  <si>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</si>
  <si>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</si>
  <si>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</si>
  <si>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</si>
  <si>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</si>
  <si>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</si>
  <si>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</si>
  <si>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</si>
  <si>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</si>
  <si>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</si>
  <si>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</si>
  <si>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</si>
  <si>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</si>
  <si>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</si>
  <si>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</si>
  <si>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</si>
  <si>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</si>
  <si>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</si>
  <si>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</si>
  <si>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</si>
  <si>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</si>
  <si>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</si>
  <si>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</si>
  <si>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</si>
  <si>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</si>
  <si>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</si>
  <si>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</si>
  <si>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</si>
  <si>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</si>
  <si>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</si>
  <si>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</si>
  <si>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</si>
  <si>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</si>
  <si>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</si>
  <si>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</si>
  <si>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</si>
  <si>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</si>
  <si>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</si>
  <si>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</si>
  <si>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</si>
  <si>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</si>
  <si>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</si>
  <si>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</si>
  <si>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</si>
  <si>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</si>
  <si>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</si>
  <si>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</si>
  <si>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</si>
  <si>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</si>
  <si>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</si>
  <si>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</si>
  <si>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</si>
  <si>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</si>
  <si>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</si>
  <si>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</si>
  <si>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</si>
  <si>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</si>
  <si>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</si>
  <si>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</si>
  <si>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</si>
  <si>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</si>
  <si>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</si>
  <si>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</si>
  <si>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</si>
  <si>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</si>
  <si>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</si>
  <si>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</si>
  <si>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</si>
  <si>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</si>
  <si>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</si>
  <si>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</si>
  <si>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</si>
  <si>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</si>
  <si>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</si>
  <si>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</si>
  <si>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</si>
  <si>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</si>
  <si>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</si>
  <si>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</si>
  <si>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</si>
  <si>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</si>
  <si>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</si>
  <si>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</si>
  <si>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</si>
  <si>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</si>
  <si>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</si>
  <si>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</si>
  <si>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</si>
  <si>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</si>
  <si>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</si>
  <si>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</si>
  <si>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</si>
  <si>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</si>
  <si>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</si>
  <si>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</si>
  <si>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</si>
  <si>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</si>
  <si>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</si>
  <si>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</si>
  <si>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</si>
  <si>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</si>
  <si>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</si>
  <si>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</si>
  <si>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</si>
  <si>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</si>
  <si>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</si>
  <si>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</si>
  <si>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</si>
  <si>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</si>
  <si>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</si>
  <si>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</si>
  <si>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</si>
  <si>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</si>
  <si>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</si>
  <si>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</si>
  <si>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</si>
  <si>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</si>
  <si>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</si>
  <si>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</si>
  <si>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</si>
  <si>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</si>
  <si>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</si>
  <si>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</si>
  <si>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</si>
  <si>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</si>
  <si>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</si>
  <si>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</si>
  <si>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</si>
  <si>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</si>
  <si>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</si>
  <si>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</si>
  <si>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</si>
  <si>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</si>
  <si>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</si>
  <si>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</si>
  <si>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</si>
  <si>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</si>
  <si>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</si>
  <si>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</si>
  <si>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</si>
  <si>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</si>
  <si>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</si>
  <si>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</si>
  <si>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</si>
  <si>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</si>
  <si>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</si>
  <si>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</si>
  <si>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</si>
  <si>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</si>
  <si>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</si>
  <si>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</si>
  <si>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</si>
  <si>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</si>
  <si>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</si>
  <si>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</si>
  <si>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</si>
  <si>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</si>
  <si>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</si>
  <si>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</si>
  <si>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</si>
  <si>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</si>
  <si>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</si>
  <si>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</si>
  <si>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</si>
  <si>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</si>
  <si>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</si>
  <si>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</si>
  <si>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</si>
  <si>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</si>
  <si>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</si>
  <si>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</si>
  <si>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</si>
  <si>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</si>
  <si>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</si>
  <si>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</si>
  <si>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</si>
  <si>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</si>
  <si>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</si>
  <si>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</si>
  <si>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</si>
  <si>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</si>
  <si>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</si>
  <si>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</si>
  <si>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</si>
  <si>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</si>
  <si>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</si>
  <si>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</si>
  <si>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</si>
  <si>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</si>
  <si>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</si>
  <si>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</si>
  <si>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</si>
  <si>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</si>
  <si>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</si>
  <si>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</si>
  <si>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</si>
  <si>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</si>
  <si>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</si>
  <si>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</si>
  <si>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</si>
  <si>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</si>
  <si>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</si>
  <si>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</si>
  <si>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</si>
  <si>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</si>
  <si>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</si>
  <si>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</si>
  <si>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</si>
  <si>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</si>
  <si>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</si>
  <si>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</si>
  <si>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</si>
  <si>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</si>
  <si>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</si>
  <si>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</si>
  <si>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</si>
  <si>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</si>
  <si>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</si>
  <si>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</si>
  <si>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</si>
  <si>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</si>
  <si>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</si>
  <si>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</si>
  <si>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</si>
  <si>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</si>
  <si>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</si>
  <si>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</si>
  <si>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</si>
  <si>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</si>
  <si>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</si>
  <si>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</si>
  <si>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</si>
  <si>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</si>
  <si>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</si>
  <si>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</si>
  <si>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</si>
  <si>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</si>
  <si>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</si>
  <si>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</si>
  <si>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</si>
  <si>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</si>
  <si>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</si>
  <si>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</si>
  <si>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</si>
  <si>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</si>
  <si>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</si>
  <si>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</si>
  <si>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</si>
  <si>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</si>
  <si>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</si>
  <si>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</si>
  <si>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</si>
  <si>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</si>
  <si>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</si>
  <si>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</si>
  <si>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</si>
  <si>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</si>
  <si>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</si>
  <si>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</si>
  <si>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</si>
  <si>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</si>
  <si>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</si>
  <si>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</si>
  <si>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</si>
  <si>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</si>
  <si>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</si>
  <si>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</si>
  <si>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</si>
  <si>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</si>
  <si>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</si>
  <si>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</si>
  <si>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</si>
  <si>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</si>
  <si>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</si>
  <si>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</si>
  <si>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</si>
  <si>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</si>
  <si>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</si>
  <si>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</si>
  <si>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</si>
  <si>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</si>
  <si>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</si>
  <si>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</si>
  <si>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</si>
  <si>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</si>
  <si>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</si>
  <si>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</si>
  <si>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</si>
  <si>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</si>
  <si>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</si>
  <si>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</si>
  <si>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</si>
  <si>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</si>
  <si>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</si>
  <si>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</si>
  <si>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</si>
  <si>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</si>
  <si>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</si>
  <si>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</si>
  <si>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</si>
  <si>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</si>
  <si>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</si>
  <si>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</si>
  <si>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</si>
  <si>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</si>
  <si>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</si>
  <si>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</si>
  <si>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</si>
  <si>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</si>
  <si>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</si>
  <si>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</si>
  <si>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</si>
  <si>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</si>
  <si>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</si>
  <si>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</si>
  <si>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</si>
  <si>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</si>
  <si>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</si>
  <si>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</si>
  <si>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</si>
  <si>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</si>
  <si>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</si>
  <si>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</si>
  <si>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</si>
  <si>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</si>
  <si>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</si>
  <si>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</si>
  <si>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</si>
  <si>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</si>
  <si>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</si>
  <si>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</si>
  <si>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</si>
  <si>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</si>
  <si>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</si>
  <si>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</si>
  <si>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</si>
  <si>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</si>
  <si>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</si>
  <si>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</si>
  <si>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</si>
  <si>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</si>
  <si>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</si>
  <si>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</si>
  <si>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</si>
  <si>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</si>
  <si>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</si>
  <si>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</si>
  <si>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</si>
  <si>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</si>
  <si>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</si>
  <si>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</si>
  <si>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</si>
  <si>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</si>
  <si>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</si>
  <si>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</si>
  <si>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</si>
  <si>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</si>
  <si>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</si>
  <si>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</si>
  <si>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</si>
  <si>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</si>
  <si>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</si>
  <si>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</si>
  <si>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</si>
  <si>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</si>
  <si>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</si>
  <si>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</si>
  <si>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</si>
  <si>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</si>
  <si>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</si>
  <si>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</si>
  <si>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</si>
  <si>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</si>
  <si>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</si>
  <si>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</si>
  <si>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</si>
  <si>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</si>
  <si>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</si>
  <si>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</si>
  <si>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</si>
  <si>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</si>
  <si>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</si>
  <si>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</si>
  <si>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</si>
  <si>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</si>
  <si>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</si>
  <si>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</si>
  <si>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</si>
  <si>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</si>
  <si>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</si>
  <si>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</si>
  <si>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</si>
  <si>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</si>
  <si>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</si>
  <si>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</si>
  <si>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</si>
  <si>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</si>
  <si>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</si>
  <si>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</si>
  <si>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</si>
  <si>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</si>
  <si>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</si>
  <si>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</si>
  <si>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</si>
  <si>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</si>
  <si>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</si>
  <si>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</si>
  <si>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</si>
  <si>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</si>
  <si>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</si>
  <si>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</si>
  <si>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</si>
  <si>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</si>
  <si>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</si>
  <si>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</si>
  <si>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</si>
  <si>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</si>
  <si>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</si>
  <si>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</si>
  <si>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</si>
  <si>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</si>
  <si>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</si>
  <si>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</si>
  <si>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</si>
  <si>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</si>
  <si>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</si>
  <si>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</si>
  <si>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</si>
  <si>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</si>
  <si>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</si>
  <si>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</si>
  <si>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</si>
  <si>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</si>
  <si>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</si>
  <si>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</si>
  <si>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</si>
  <si>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</si>
  <si>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</si>
  <si>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</si>
  <si>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</si>
  <si>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</si>
  <si>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</si>
  <si>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</si>
  <si>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</si>
  <si>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</si>
  <si>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</si>
  <si>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</si>
  <si>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</si>
  <si>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</si>
  <si>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</si>
  <si>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</si>
  <si>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</si>
  <si>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</si>
  <si>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</si>
  <si>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</si>
  <si>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</si>
  <si>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</si>
  <si>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</si>
  <si>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</si>
  <si>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</si>
  <si>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</si>
  <si>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</si>
  <si>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</si>
  <si>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</si>
  <si>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</si>
  <si>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</si>
  <si>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</si>
  <si>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</si>
  <si>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</si>
  <si>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</si>
  <si>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</si>
  <si>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</si>
  <si>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</si>
  <si>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</si>
  <si>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</si>
  <si>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</si>
  <si>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</si>
  <si>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</si>
  <si>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</si>
  <si>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</si>
  <si>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</si>
  <si>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</si>
  <si>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</si>
  <si>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</si>
  <si>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</si>
  <si>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</si>
  <si>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</si>
  <si>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</si>
  <si>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</si>
  <si>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</si>
  <si>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</si>
  <si>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</si>
  <si>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</si>
  <si>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</si>
  <si>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</si>
  <si>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</si>
  <si>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</si>
  <si>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</si>
  <si>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</si>
  <si>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</si>
  <si>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</si>
  <si>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</si>
  <si>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</si>
  <si>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</si>
  <si>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</si>
  <si>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</si>
  <si>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</si>
  <si>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</si>
  <si>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</si>
  <si>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</si>
  <si>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</si>
  <si>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</si>
  <si>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</si>
  <si>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</si>
  <si>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</si>
  <si>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</si>
  <si>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</si>
  <si>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</si>
  <si>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</si>
  <si>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</si>
  <si>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</si>
  <si>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</si>
  <si>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</si>
  <si>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</si>
  <si>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</si>
  <si>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</si>
  <si>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</si>
  <si>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</si>
  <si>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</si>
  <si>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</si>
  <si>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</si>
  <si>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</si>
  <si>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</si>
  <si>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</si>
  <si>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</si>
  <si>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</si>
  <si>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</si>
  <si>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</si>
  <si>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</si>
  <si>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</si>
  <si>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</si>
  <si>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</si>
  <si>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</si>
  <si>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</si>
  <si>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</si>
  <si>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</si>
  <si>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</si>
  <si>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</si>
  <si>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</si>
  <si>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</si>
  <si>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</si>
  <si>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</si>
  <si>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</si>
  <si>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</si>
  <si>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</si>
  <si>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</si>
  <si>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</si>
  <si>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</si>
  <si>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</si>
  <si>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</si>
  <si>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</si>
  <si>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</si>
  <si>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</si>
  <si>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</si>
  <si>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</si>
  <si>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</si>
  <si>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</si>
  <si>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</si>
  <si>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</si>
  <si>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</si>
  <si>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</si>
  <si>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</si>
  <si>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</si>
  <si>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</si>
  <si>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</si>
  <si>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</si>
  <si>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</si>
  <si>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</si>
  <si>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</si>
  <si>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</si>
  <si>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</si>
  <si>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</si>
  <si>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</si>
  <si>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</si>
  <si>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</si>
  <si>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</si>
  <si>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</si>
  <si>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</si>
  <si>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</si>
  <si>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</si>
  <si>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</si>
  <si>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</si>
  <si>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</si>
  <si>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</si>
  <si>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</si>
  <si>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</si>
  <si>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</si>
  <si>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</si>
  <si>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</si>
  <si>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</si>
  <si>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</si>
  <si>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</si>
  <si>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</si>
  <si>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</si>
  <si>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</si>
  <si>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</si>
  <si>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</si>
  <si>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</si>
  <si>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</si>
  <si>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</si>
  <si>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</si>
  <si>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</si>
  <si>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</si>
  <si>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</si>
  <si>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</si>
  <si>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</si>
  <si>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</si>
  <si>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</si>
  <si>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</si>
  <si>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</si>
  <si>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</si>
  <si>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</si>
  <si>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</si>
  <si>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</si>
  <si>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</si>
  <si>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</si>
  <si>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</si>
  <si>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</si>
  <si>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</si>
  <si>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</si>
  <si>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</si>
  <si>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</si>
  <si>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</si>
  <si>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</si>
  <si>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</si>
  <si>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</si>
  <si>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</si>
  <si>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</si>
  <si>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</si>
  <si>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</si>
  <si>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</si>
  <si>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</si>
  <si>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</si>
  <si>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</si>
  <si>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</si>
  <si>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</si>
  <si>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</si>
  <si>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</si>
  <si>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</si>
  <si>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</si>
  <si>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</si>
  <si>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</si>
  <si>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</si>
  <si>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</si>
  <si>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</si>
  <si>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</si>
  <si>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</si>
  <si>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</si>
  <si>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</si>
  <si>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</si>
  <si>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</si>
  <si>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</si>
  <si>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</si>
  <si>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</si>
  <si>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</si>
  <si>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</si>
  <si>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</si>
  <si>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</si>
  <si>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</si>
  <si>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</si>
  <si>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</si>
  <si>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</si>
  <si>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</si>
  <si>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</si>
  <si>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</si>
  <si>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</si>
  <si>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</si>
  <si>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</si>
  <si>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</si>
  <si>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</si>
  <si>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</si>
  <si>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</si>
  <si>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</si>
  <si>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</si>
  <si>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</si>
  <si>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</si>
  <si>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</si>
  <si>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</si>
  <si>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</si>
  <si>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</si>
  <si>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</si>
  <si>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</si>
  <si>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</si>
  <si>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</si>
  <si>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</si>
  <si>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</si>
  <si>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</si>
  <si>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</si>
  <si>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</si>
  <si>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</si>
  <si>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</si>
  <si>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</si>
  <si>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</si>
  <si>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</si>
  <si>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</si>
  <si>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</si>
  <si>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</si>
  <si>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</si>
  <si>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</si>
  <si>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</si>
  <si>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</si>
  <si>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</si>
  <si>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</si>
  <si>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</si>
  <si>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</si>
  <si>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</si>
  <si>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</si>
  <si>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</si>
  <si>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</si>
  <si>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</si>
  <si>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</si>
  <si>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</si>
  <si>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</si>
  <si>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</si>
  <si>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</si>
  <si>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</si>
  <si>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</si>
  <si>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</si>
  <si>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</si>
  <si>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</si>
  <si>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</si>
  <si>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</si>
  <si>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</si>
  <si>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</si>
  <si>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</si>
  <si>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</si>
  <si>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</si>
  <si>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</si>
  <si>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</si>
  <si>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</si>
  <si>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</si>
  <si>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</si>
  <si>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</si>
  <si>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</si>
  <si>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</si>
  <si>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</si>
  <si>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</si>
  <si>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</si>
  <si>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</si>
  <si>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</si>
  <si>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</si>
  <si>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</si>
  <si>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</si>
  <si>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</si>
  <si>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</si>
  <si>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</si>
  <si>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</si>
  <si>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</si>
  <si>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</si>
  <si>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</si>
  <si>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</si>
  <si>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</si>
  <si>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</si>
  <si>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</si>
  <si>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</si>
  <si>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</si>
  <si>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</si>
  <si>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</si>
  <si>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</si>
  <si>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</si>
  <si>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</si>
  <si>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</si>
  <si>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</si>
  <si>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</si>
  <si>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</si>
  <si>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</si>
  <si>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</si>
  <si>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</si>
  <si>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</si>
  <si>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</si>
  <si>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</si>
  <si>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</si>
  <si>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</si>
  <si>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</si>
  <si>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</si>
  <si>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</si>
  <si>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</si>
  <si>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</si>
  <si>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</si>
  <si>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</si>
  <si>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</si>
  <si>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</si>
  <si>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</si>
  <si>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</si>
  <si>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</si>
  <si>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</si>
  <si>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</si>
  <si>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</si>
  <si>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</si>
  <si>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</si>
  <si>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</si>
  <si>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</si>
  <si>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</si>
  <si>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</si>
  <si>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</si>
  <si>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</si>
  <si>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</si>
  <si>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</si>
  <si>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</si>
  <si>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</si>
  <si>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</si>
  <si>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</si>
  <si>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</si>
  <si>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</si>
  <si>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</si>
  <si>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</si>
  <si>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</si>
  <si>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</si>
  <si>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</si>
  <si>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</si>
  <si>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</si>
  <si>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</si>
  <si>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</si>
  <si>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</si>
  <si>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</si>
  <si>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</si>
  <si>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</si>
  <si>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</si>
  <si>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</si>
  <si>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</si>
  <si>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</si>
  <si>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</si>
  <si>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</si>
  <si>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</si>
  <si>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</si>
  <si>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</si>
  <si>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</si>
  <si>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</si>
  <si>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</si>
  <si>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</si>
  <si>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</si>
  <si>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</si>
  <si>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</si>
  <si>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</si>
  <si>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</si>
  <si>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</si>
  <si>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</si>
  <si>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</si>
  <si>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</si>
  <si>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</si>
  <si>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</si>
  <si>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</si>
  <si>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</si>
  <si>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</si>
  <si>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</si>
  <si>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</si>
  <si>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</si>
  <si>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</si>
  <si>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</si>
  <si>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</si>
  <si>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</si>
  <si>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</si>
  <si>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</si>
  <si>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</si>
  <si>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</si>
  <si>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</si>
  <si>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</si>
  <si>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</si>
  <si>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</si>
  <si>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</si>
  <si>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</si>
  <si>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</si>
  <si>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</si>
  <si>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</si>
  <si>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</si>
  <si>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</si>
  <si>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</si>
  <si>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</si>
  <si>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</si>
  <si>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</si>
  <si>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</si>
  <si>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</si>
  <si>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</si>
  <si>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</si>
  <si>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</si>
  <si>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</si>
  <si>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</si>
  <si>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</si>
  <si>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</si>
  <si>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</si>
  <si>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</si>
  <si>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</si>
  <si>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</si>
  <si>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</si>
  <si>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</si>
  <si>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</si>
  <si>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</si>
  <si>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</si>
  <si>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</si>
  <si>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</si>
  <si>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</si>
  <si>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</si>
  <si>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</si>
  <si>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</si>
  <si>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</si>
  <si>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</si>
  <si>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</si>
  <si>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</si>
  <si>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</si>
  <si>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</si>
  <si>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</si>
  <si>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</si>
  <si>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</si>
  <si>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</si>
  <si>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</si>
  <si>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</si>
  <si>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</si>
  <si>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</si>
  <si>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</si>
  <si>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</si>
  <si>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</si>
  <si>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</si>
  <si>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</si>
  <si>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</si>
  <si>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</si>
  <si>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</si>
  <si>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</si>
  <si>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</si>
  <si>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</si>
  <si>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</si>
  <si>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</si>
  <si>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</si>
  <si>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</si>
  <si>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</si>
  <si>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</si>
  <si>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</si>
  <si>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</si>
  <si>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</si>
  <si>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</si>
  <si>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</si>
  <si>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</si>
  <si>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</si>
  <si>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</si>
  <si>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</si>
  <si>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</si>
  <si>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</si>
  <si>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</si>
  <si>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</si>
  <si>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</si>
  <si>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</si>
  <si>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</si>
  <si>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</si>
  <si>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</si>
  <si>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</si>
  <si>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</si>
  <si>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</si>
  <si>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</si>
  <si>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</si>
  <si>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</si>
  <si>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</si>
  <si>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</si>
  <si>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</si>
  <si>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</si>
  <si>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</si>
  <si>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</si>
  <si>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</si>
  <si>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</si>
  <si>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</si>
  <si>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</si>
  <si>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</si>
  <si>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</si>
  <si>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</si>
  <si>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</si>
  <si>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</si>
  <si>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</si>
  <si>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</si>
  <si>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</si>
  <si>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</si>
  <si>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</si>
  <si>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</si>
  <si>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</si>
  <si>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</si>
  <si>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</si>
  <si>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</si>
  <si>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</si>
  <si>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</si>
  <si>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</si>
  <si>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</si>
  <si>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</si>
  <si>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</si>
  <si>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</si>
  <si>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</si>
  <si>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</si>
  <si>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</si>
  <si>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</si>
  <si>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</si>
  <si>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</si>
  <si>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</si>
  <si>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</si>
  <si>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</si>
  <si>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</si>
  <si>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</si>
  <si>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</si>
  <si>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</si>
  <si>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</si>
  <si>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</si>
  <si>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</si>
  <si>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</si>
  <si>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</si>
  <si>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</si>
  <si>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</si>
  <si>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</si>
  <si>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</si>
  <si>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</si>
  <si>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</si>
  <si>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</si>
  <si>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</si>
  <si>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</si>
  <si>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</si>
  <si>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</si>
  <si>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</si>
  <si>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</si>
  <si>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</si>
  <si>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</si>
  <si>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</si>
  <si>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</si>
  <si>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</si>
  <si>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</si>
  <si>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</si>
  <si>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</si>
  <si>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</si>
  <si>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</si>
  <si>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</si>
  <si>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</si>
  <si>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</si>
  <si>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</si>
  <si>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</si>
  <si>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</si>
  <si>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</si>
  <si>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</si>
  <si>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</si>
  <si>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</si>
  <si>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</si>
  <si>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</si>
  <si>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</si>
  <si>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</si>
  <si>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</si>
  <si>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</si>
  <si>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</si>
  <si>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</si>
  <si>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</si>
  <si>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</si>
  <si>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</si>
  <si>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</si>
  <si>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</si>
  <si>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</si>
  <si>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</si>
  <si>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</si>
  <si>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</si>
  <si>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</si>
  <si>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</si>
  <si>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</si>
  <si>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</si>
  <si>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</si>
  <si>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</si>
  <si>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</si>
  <si>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</si>
  <si>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</si>
  <si>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</si>
  <si>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</si>
  <si>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</si>
  <si>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</si>
  <si>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</si>
  <si>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</si>
  <si>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</si>
  <si>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</si>
  <si>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</si>
  <si>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</si>
  <si>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</si>
  <si>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</si>
  <si>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</si>
  <si>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</si>
  <si>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</si>
  <si>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</si>
  <si>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</si>
  <si>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</si>
  <si>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</si>
  <si>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</si>
  <si>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</si>
  <si>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</si>
  <si>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</si>
  <si>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</si>
  <si>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</si>
  <si>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</si>
  <si>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</si>
  <si>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</si>
  <si>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</si>
  <si>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</si>
  <si>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</si>
  <si>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</si>
  <si>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</si>
  <si>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</si>
  <si>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</si>
  <si>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</si>
  <si>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</si>
  <si>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</si>
  <si>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</si>
  <si>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</si>
  <si>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</si>
  <si>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</si>
  <si>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</si>
  <si>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</si>
  <si>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</si>
  <si>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</si>
  <si>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</si>
  <si>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</si>
  <si>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</si>
  <si>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</si>
  <si>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</si>
  <si>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</si>
  <si>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</si>
  <si>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</si>
  <si>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</si>
  <si>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</si>
  <si>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</si>
  <si>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</si>
  <si>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</si>
  <si>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</si>
  <si>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</si>
  <si>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</si>
  <si>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</si>
  <si>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</si>
  <si>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</si>
  <si>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</si>
  <si>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</si>
  <si>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</si>
  <si>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</si>
  <si>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</si>
  <si>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</si>
  <si>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</si>
  <si>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</si>
  <si>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</si>
  <si>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</si>
  <si>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</si>
  <si>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</si>
  <si>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</si>
  <si>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</si>
  <si>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</si>
  <si>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</si>
  <si>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</si>
  <si>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</si>
  <si>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</si>
  <si>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</si>
  <si>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</si>
  <si>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</si>
  <si>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</si>
  <si>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</si>
  <si>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</si>
  <si>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</si>
  <si>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</si>
  <si>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</si>
  <si>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</si>
  <si>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</si>
  <si>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</si>
  <si>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</si>
  <si>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</si>
  <si>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</si>
  <si>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</si>
  <si>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</si>
  <si>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</si>
  <si>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</si>
  <si>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</si>
  <si>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</si>
  <si>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</si>
  <si>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</si>
  <si>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</si>
  <si>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</si>
  <si>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</si>
  <si>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</si>
  <si>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</si>
  <si>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</si>
  <si>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</si>
  <si>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</si>
  <si>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</si>
  <si>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</si>
  <si>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</si>
  <si>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</si>
  <si>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</si>
  <si>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</si>
  <si>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</si>
  <si>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</si>
  <si>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</si>
  <si>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</si>
  <si>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</si>
  <si>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</si>
  <si>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</si>
  <si>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</si>
  <si>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</si>
  <si>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</si>
  <si>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</si>
  <si>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</si>
  <si>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</si>
  <si>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</si>
  <si>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</si>
  <si>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</si>
  <si>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</si>
  <si>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</si>
  <si>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</si>
  <si>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</si>
  <si>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</si>
  <si>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</si>
  <si>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</si>
  <si>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</si>
  <si>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</si>
  <si>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</si>
  <si>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</si>
  <si>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</si>
  <si>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</si>
  <si>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</si>
  <si>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</si>
  <si>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</si>
  <si>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</si>
  <si>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</si>
  <si>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</si>
  <si>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</si>
  <si>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</si>
  <si>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</si>
  <si>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</si>
  <si>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</si>
  <si>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</si>
  <si>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</si>
  <si>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</si>
  <si>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</si>
  <si>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</si>
  <si>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</si>
  <si>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</si>
  <si>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</si>
  <si>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</si>
  <si>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</si>
  <si>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</si>
  <si>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</si>
  <si>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</si>
  <si>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</si>
  <si>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</si>
  <si>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</si>
  <si>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</si>
  <si>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</si>
  <si>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</si>
  <si>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</si>
  <si>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</si>
  <si>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</si>
  <si>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</si>
  <si>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</si>
  <si>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</si>
  <si>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</si>
  <si>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</si>
  <si>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</si>
  <si>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</si>
  <si>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</si>
  <si>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</si>
  <si>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</si>
  <si>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</si>
  <si>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</si>
  <si>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</si>
  <si>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</si>
  <si>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</si>
  <si>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</si>
  <si>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</si>
  <si>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</si>
  <si>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</si>
  <si>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</si>
  <si>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</si>
  <si>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</si>
  <si>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</si>
  <si>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</si>
  <si>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</si>
  <si>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</si>
  <si>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</si>
  <si>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</si>
  <si>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</si>
  <si>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</si>
  <si>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</si>
  <si>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</si>
  <si>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</si>
  <si>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</si>
  <si>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</si>
  <si>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</si>
  <si>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</si>
  <si>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</si>
  <si>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</si>
  <si>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</si>
  <si>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</si>
  <si>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</si>
  <si>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</si>
  <si>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</si>
  <si>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</si>
  <si>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</si>
  <si>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</si>
  <si>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</si>
  <si>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</si>
  <si>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</si>
  <si>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</si>
  <si>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</si>
  <si>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</si>
  <si>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</si>
  <si>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</si>
  <si>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</si>
  <si>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</si>
  <si>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</si>
  <si>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</si>
  <si>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</si>
  <si>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</si>
  <si>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</si>
  <si>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</si>
  <si>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</si>
  <si>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</si>
  <si>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</si>
  <si>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</si>
  <si>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</si>
  <si>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</si>
  <si>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</si>
  <si>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</si>
  <si>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</si>
  <si>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</si>
  <si>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</si>
  <si>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</si>
  <si>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</si>
  <si>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</si>
  <si>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</si>
  <si>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</si>
  <si>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</si>
  <si>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</si>
  <si>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</si>
  <si>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</si>
  <si>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</si>
  <si>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</si>
  <si>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</si>
  <si>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</si>
  <si>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</si>
  <si>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</si>
  <si>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</si>
  <si>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</si>
  <si>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</si>
  <si>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</si>
  <si>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</si>
  <si>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</si>
  <si>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</si>
  <si>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</si>
  <si>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</si>
  <si>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</si>
  <si>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</si>
  <si>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</si>
  <si>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</si>
  <si>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</si>
  <si>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</si>
  <si>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</si>
  <si>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</si>
  <si>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</si>
  <si>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</si>
  <si>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</si>
  <si>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</si>
  <si>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</si>
  <si>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</si>
  <si>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</si>
  <si>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</si>
  <si>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</si>
  <si>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</si>
  <si>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</si>
  <si>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</si>
  <si>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</si>
  <si>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</si>
  <si>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</si>
  <si>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</si>
  <si>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</si>
  <si>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</si>
  <si>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</si>
  <si>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</si>
  <si>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</si>
  <si>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</si>
  <si>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</si>
  <si>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</si>
  <si>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</si>
  <si>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</si>
  <si>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</si>
  <si>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</si>
  <si>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</si>
  <si>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</si>
  <si>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</si>
  <si>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</si>
  <si>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</si>
  <si>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</si>
  <si>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</si>
  <si>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</si>
  <si>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</si>
  <si>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</si>
  <si>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</si>
  <si>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</si>
  <si>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</si>
  <si>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</si>
  <si>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</si>
  <si>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</si>
  <si>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</si>
  <si>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</si>
  <si>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</si>
  <si>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</si>
  <si>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</si>
  <si>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</si>
  <si>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</si>
  <si>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</si>
  <si>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</si>
  <si>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</si>
  <si>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</si>
  <si>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</si>
  <si>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</si>
  <si>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</si>
  <si>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</si>
  <si>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</si>
  <si>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</si>
  <si>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</si>
  <si>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</si>
  <si>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</si>
  <si>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</si>
  <si>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</si>
  <si>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</si>
  <si>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</si>
  <si>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</si>
  <si>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</si>
  <si>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</si>
  <si>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</si>
  <si>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</si>
  <si>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</si>
  <si>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</si>
  <si>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</si>
  <si>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</si>
  <si>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</si>
  <si>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</si>
  <si>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</si>
  <si>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</si>
  <si>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</si>
  <si>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</si>
  <si>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</si>
  <si>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</si>
  <si>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</si>
  <si>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</si>
  <si>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</si>
  <si>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</si>
  <si>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</si>
  <si>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</si>
  <si>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</si>
  <si>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</si>
  <si>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</si>
  <si>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</si>
  <si>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</si>
  <si>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</si>
  <si>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</si>
  <si>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</si>
  <si>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</si>
  <si>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</si>
  <si>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</si>
  <si>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</si>
  <si>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</si>
  <si>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</si>
  <si>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</si>
  <si>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</si>
  <si>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</si>
  <si>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</si>
  <si>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</si>
  <si>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</si>
  <si>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</si>
  <si>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</si>
  <si>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</si>
  <si>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</si>
  <si>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</si>
  <si>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</si>
  <si>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</si>
  <si>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</si>
  <si>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</si>
  <si>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</si>
  <si>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</si>
  <si>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</si>
  <si>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</si>
  <si>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</si>
  <si>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</si>
  <si>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</si>
  <si>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</si>
  <si>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</si>
  <si>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</si>
  <si>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</si>
  <si>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</si>
  <si>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</si>
  <si>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</si>
  <si>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</si>
  <si>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</si>
  <si>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</si>
  <si>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</si>
  <si>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</si>
  <si>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</si>
  <si>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</si>
  <si>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</si>
  <si>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</si>
  <si>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</si>
  <si>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</si>
  <si>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</si>
  <si>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</si>
  <si>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</si>
  <si>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</si>
  <si>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</si>
  <si>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</si>
  <si>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</si>
  <si>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</si>
  <si>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</si>
  <si>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</si>
  <si>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</si>
  <si>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</si>
  <si>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</si>
  <si>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</si>
  <si>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</si>
  <si>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</si>
  <si>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</si>
  <si>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</si>
  <si>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</si>
  <si>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</si>
  <si>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</si>
  <si>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</si>
  <si>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</si>
  <si>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</si>
  <si>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</si>
  <si>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</si>
  <si>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</si>
  <si>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</si>
  <si>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</si>
  <si>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</si>
  <si>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</si>
  <si>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</si>
  <si>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</si>
  <si>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</si>
  <si>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</si>
  <si>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</si>
  <si>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</si>
  <si>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</si>
  <si>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</si>
  <si>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</si>
  <si>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</si>
  <si>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</si>
  <si>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</si>
  <si>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</si>
  <si>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</si>
  <si>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</si>
  <si>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</si>
  <si>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</si>
  <si>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</si>
  <si>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</si>
  <si>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</si>
  <si>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</si>
  <si>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</si>
  <si>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</si>
  <si>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</si>
  <si>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</si>
  <si>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</si>
  <si>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</si>
  <si>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</si>
  <si>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</si>
  <si>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</si>
  <si>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</si>
  <si>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</si>
  <si>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</si>
  <si>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</si>
  <si>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</si>
  <si>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</si>
  <si>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</si>
  <si>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</si>
  <si>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</si>
  <si>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</si>
  <si>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</si>
  <si>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</si>
  <si>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</si>
  <si>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</si>
  <si>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</si>
  <si>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</si>
  <si>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</si>
  <si>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</si>
  <si>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</si>
  <si>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</si>
  <si>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</si>
  <si>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</si>
  <si>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</si>
  <si>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</si>
  <si>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</si>
  <si>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</si>
  <si>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</si>
  <si>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</si>
  <si>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</si>
  <si>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</si>
  <si>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</si>
  <si>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</si>
  <si>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</si>
  <si>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</si>
  <si>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</si>
  <si>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</si>
  <si>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</si>
  <si>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</si>
  <si>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</si>
  <si>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</si>
  <si>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</si>
  <si>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</si>
  <si>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</si>
  <si>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</si>
  <si>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</si>
  <si>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</si>
  <si>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</si>
  <si>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</si>
  <si>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</si>
  <si>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</si>
  <si>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</si>
  <si>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</si>
  <si>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</si>
  <si>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</si>
  <si>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</si>
  <si>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</si>
  <si>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</si>
  <si>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</si>
  <si>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</si>
  <si>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</si>
  <si>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</si>
  <si>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</si>
  <si>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</si>
  <si>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</si>
  <si>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</si>
  <si>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</si>
  <si>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</si>
  <si>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</si>
  <si>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</si>
  <si>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</si>
  <si>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</si>
  <si>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</si>
  <si>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</si>
  <si>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</si>
  <si>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</si>
  <si>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</si>
  <si>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</si>
  <si>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</si>
  <si>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</si>
  <si>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</si>
  <si>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</si>
  <si>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</si>
  <si>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</si>
  <si>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</si>
  <si>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</si>
  <si>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</si>
  <si>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</si>
  <si>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</si>
  <si>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</si>
  <si>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</si>
  <si>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</si>
  <si>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</si>
  <si>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</si>
  <si>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</si>
  <si>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</si>
  <si>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</si>
  <si>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</si>
  <si>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</si>
  <si>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</si>
  <si>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</si>
  <si>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</si>
  <si>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</si>
  <si>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</si>
  <si>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</si>
  <si>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</si>
  <si>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</si>
  <si>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</si>
  <si>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</si>
  <si>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</si>
  <si>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</si>
  <si>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</si>
  <si>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</si>
  <si>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</si>
  <si>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</si>
  <si>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</si>
  <si>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</si>
  <si>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</si>
  <si>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</si>
  <si>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</si>
  <si>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</si>
  <si>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</si>
  <si>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</si>
  <si>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</si>
  <si>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</si>
  <si>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</si>
  <si>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</si>
  <si>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</si>
  <si>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</si>
  <si>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</si>
  <si>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</si>
  <si>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</si>
  <si>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</si>
  <si>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</si>
  <si>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</si>
  <si>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</si>
  <si>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</si>
  <si>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</si>
  <si>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</si>
  <si>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</si>
  <si>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</si>
  <si>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</si>
  <si>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</si>
  <si>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</si>
  <si>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</si>
  <si>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</si>
  <si>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</si>
  <si>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</si>
  <si>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</si>
  <si>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</si>
  <si>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</si>
  <si>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</si>
  <si>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</si>
  <si>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</si>
  <si>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</si>
  <si>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</si>
  <si>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</si>
  <si>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</si>
  <si>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</si>
  <si>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</si>
  <si>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</si>
  <si>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</si>
  <si>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</si>
  <si>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</si>
  <si>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</si>
  <si>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</si>
  <si>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</si>
  <si>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</si>
  <si>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</si>
  <si>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</si>
  <si>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</si>
  <si>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</si>
  <si>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</si>
  <si>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</si>
  <si>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</si>
  <si>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</si>
  <si>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</si>
  <si>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</si>
  <si>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</si>
  <si>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</si>
  <si>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</si>
  <si>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</si>
  <si>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</si>
  <si>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</si>
  <si>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</si>
  <si>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</si>
  <si>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</si>
  <si>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</si>
  <si>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</si>
  <si>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</si>
  <si>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</si>
  <si>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</si>
  <si>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</si>
  <si>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</si>
  <si>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</si>
  <si>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</si>
  <si>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</si>
  <si>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</si>
  <si>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</si>
  <si>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</si>
  <si>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</si>
  <si>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</si>
  <si>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</si>
  <si>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</si>
  <si>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</si>
  <si>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</si>
  <si>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</si>
  <si>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</si>
  <si>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</si>
  <si>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</si>
  <si>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</si>
  <si>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</si>
  <si>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</si>
  <si>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</si>
  <si>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</si>
  <si>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</si>
  <si>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</si>
  <si>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</si>
  <si>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</si>
  <si>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</si>
  <si>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</si>
  <si>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</si>
  <si>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</si>
  <si>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</si>
  <si>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</si>
  <si>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</si>
  <si>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</si>
  <si>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</si>
  <si>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</si>
  <si>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</si>
  <si>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</si>
  <si>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</si>
  <si>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</si>
  <si>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</si>
  <si>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</si>
  <si>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</si>
  <si>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</si>
  <si>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</si>
  <si>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</si>
  <si>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</si>
  <si>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</si>
  <si>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</si>
  <si>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</si>
  <si>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</si>
  <si>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</si>
  <si>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</si>
  <si>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</si>
  <si>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</si>
  <si>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</si>
  <si>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</si>
  <si>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</si>
  <si>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</si>
  <si>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</si>
  <si>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</si>
  <si>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</si>
  <si>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</si>
  <si>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</si>
  <si>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</si>
  <si>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</si>
  <si>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</si>
  <si>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</si>
  <si>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</si>
  <si>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</si>
  <si>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</si>
  <si>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</si>
  <si>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</si>
  <si>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</si>
  <si>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</si>
  <si>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</si>
  <si>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</si>
  <si>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</si>
  <si>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</si>
  <si>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</si>
  <si>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</si>
  <si>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</si>
  <si>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</si>
  <si>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</si>
  <si>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</si>
  <si>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</si>
  <si>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</si>
  <si>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</si>
  <si>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</si>
  <si>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</si>
  <si>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</si>
  <si>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</si>
  <si>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</si>
  <si>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</si>
  <si>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</si>
  <si>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</si>
  <si>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</si>
  <si>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</si>
  <si>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</si>
  <si>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</si>
  <si>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</si>
  <si>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</si>
  <si>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</si>
  <si>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</si>
  <si>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</si>
  <si>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</si>
  <si>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</si>
  <si>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</si>
  <si>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</si>
  <si>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</si>
  <si>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</si>
  <si>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</si>
  <si>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</si>
  <si>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</si>
  <si>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</si>
  <si>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</si>
  <si>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</si>
  <si>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</si>
  <si>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</si>
  <si>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</si>
  <si>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</si>
  <si>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</si>
  <si>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</si>
  <si>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</si>
  <si>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</si>
  <si>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</si>
  <si>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</si>
  <si>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</si>
  <si>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</si>
  <si>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</si>
  <si>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</si>
  <si>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</si>
  <si>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</si>
  <si>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</si>
  <si>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</si>
  <si>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</si>
  <si>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</si>
  <si>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</si>
  <si>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</si>
  <si>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</si>
  <si>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</si>
  <si>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</si>
  <si>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</si>
  <si>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</si>
  <si>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</si>
  <si>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</si>
  <si>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</si>
  <si>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</si>
  <si>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</si>
  <si>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</si>
  <si>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</si>
  <si>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</si>
  <si>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</si>
  <si>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</si>
  <si>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</si>
  <si>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</si>
  <si>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</si>
  <si>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</si>
  <si>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</si>
  <si>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</si>
  <si>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</si>
  <si>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</si>
  <si>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</si>
  <si>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</si>
  <si>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</si>
  <si>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</si>
  <si>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</si>
  <si>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</si>
  <si>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</si>
  <si>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</si>
  <si>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</si>
  <si>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</si>
  <si>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</si>
  <si>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</si>
  <si>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</si>
  <si>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</si>
  <si>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</si>
  <si>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</si>
  <si>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</si>
  <si>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</si>
  <si>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</si>
  <si>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</si>
  <si>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</si>
  <si>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</si>
  <si>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</si>
  <si>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</si>
  <si>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</si>
  <si>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</si>
  <si>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</si>
  <si>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</si>
  <si>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</si>
  <si>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</si>
  <si>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</si>
  <si>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</si>
  <si>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</si>
  <si>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</si>
  <si>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</si>
  <si>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</si>
  <si>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</si>
  <si>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</si>
  <si>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</si>
  <si>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</si>
  <si>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</si>
  <si>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</si>
  <si>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</si>
  <si>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</si>
  <si>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</si>
  <si>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</si>
  <si>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</si>
  <si>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</si>
  <si>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</si>
  <si>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</si>
  <si>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</si>
  <si>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</si>
  <si>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</si>
  <si>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</si>
  <si>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</si>
  <si>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</si>
  <si>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</si>
  <si>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</si>
  <si>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</si>
  <si>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</si>
  <si>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</si>
  <si>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</si>
  <si>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</si>
  <si>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</si>
  <si>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</si>
  <si>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</si>
  <si>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</si>
  <si>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</si>
  <si>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</si>
  <si>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</si>
  <si>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</si>
  <si>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</si>
  <si>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</si>
  <si>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</si>
  <si>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</si>
  <si>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</si>
  <si>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</si>
  <si>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</si>
  <si>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</si>
  <si>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</si>
  <si>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</si>
  <si>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</si>
  <si>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</si>
  <si>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</si>
  <si>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</si>
  <si>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</si>
  <si>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</si>
  <si>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</si>
  <si>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</si>
  <si>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</si>
  <si>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</si>
  <si>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</si>
  <si>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</si>
  <si>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</si>
  <si>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</si>
  <si>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</si>
  <si>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</si>
  <si>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</si>
  <si>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</si>
  <si>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</si>
  <si>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</si>
  <si>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</si>
  <si>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</si>
  <si>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</si>
  <si>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</si>
  <si>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</si>
  <si>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</si>
  <si>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</si>
  <si>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</si>
  <si>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</si>
  <si>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</si>
  <si>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</si>
  <si>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</si>
  <si>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</si>
  <si>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</si>
  <si>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</si>
  <si>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</si>
  <si>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</si>
  <si>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</si>
  <si>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</si>
  <si>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</si>
  <si>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</si>
  <si>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</si>
  <si>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</si>
  <si>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</si>
  <si>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</si>
  <si>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</si>
  <si>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</si>
  <si>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</si>
  <si>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</si>
  <si>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</si>
  <si>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</si>
  <si>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</si>
  <si>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</si>
  <si>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</si>
  <si>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</si>
  <si>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</si>
  <si>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</si>
  <si>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</si>
  <si>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</si>
  <si>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</si>
  <si>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</si>
  <si>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</si>
  <si>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</si>
  <si>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</si>
  <si>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</si>
  <si>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</si>
  <si>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</si>
  <si>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</si>
  <si>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</si>
  <si>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</si>
  <si>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</si>
  <si>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</si>
  <si>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</si>
  <si>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</si>
  <si>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</si>
  <si>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</si>
  <si>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</si>
  <si>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</si>
  <si>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</si>
  <si>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</si>
  <si>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</si>
  <si>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</si>
  <si>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</si>
  <si>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</si>
  <si>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</si>
  <si>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</si>
  <si>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</si>
  <si>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</si>
  <si>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</si>
  <si>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</si>
  <si>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</si>
  <si>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</si>
  <si>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</si>
  <si>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</si>
  <si>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</si>
  <si>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</si>
  <si>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</si>
  <si>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</si>
  <si>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</si>
  <si>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</si>
  <si>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</si>
  <si>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</si>
  <si>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</si>
  <si>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</si>
  <si>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</si>
  <si>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</si>
  <si>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</si>
  <si>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</si>
  <si>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</si>
  <si>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</si>
  <si>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</si>
  <si>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</si>
  <si>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</si>
  <si>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</si>
  <si>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</si>
  <si>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</si>
  <si>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</si>
  <si>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</si>
  <si>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</si>
  <si>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</si>
  <si>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</si>
  <si>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</si>
  <si>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</si>
  <si>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</si>
  <si>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</si>
  <si>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</si>
  <si>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</si>
  <si>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</si>
  <si>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</si>
  <si>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</si>
  <si>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</si>
  <si>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</si>
  <si>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</si>
  <si>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</si>
  <si>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</si>
  <si>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</si>
  <si>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</si>
  <si>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</si>
  <si>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</si>
  <si>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</si>
  <si>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</si>
  <si>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</si>
  <si>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</si>
  <si>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</si>
  <si>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</si>
  <si>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</si>
  <si>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</si>
  <si>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</si>
  <si>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</si>
  <si>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</si>
  <si>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</si>
  <si>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</si>
  <si>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</si>
  <si>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</si>
  <si>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</si>
  <si>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</si>
  <si>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</si>
  <si>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</si>
  <si>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</si>
  <si>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</si>
  <si>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</si>
  <si>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</si>
  <si>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</si>
  <si>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</si>
  <si>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</si>
  <si>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</si>
  <si>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</si>
  <si>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</si>
  <si>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</si>
  <si>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</si>
  <si>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</si>
  <si>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</si>
  <si>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</si>
  <si>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</si>
  <si>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</si>
  <si>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</si>
  <si>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</si>
  <si>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</si>
  <si>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</si>
  <si>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</si>
  <si>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</si>
  <si>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</si>
  <si>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</si>
  <si>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</si>
  <si>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</si>
  <si>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</si>
  <si>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</si>
  <si>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</si>
  <si>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</si>
  <si>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</si>
  <si>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</si>
  <si>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</si>
  <si>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</si>
  <si>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</si>
  <si>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</si>
  <si>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</si>
  <si>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</si>
  <si>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</si>
  <si>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</si>
  <si>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</si>
  <si>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</si>
  <si>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</si>
  <si>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</si>
  <si>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</si>
  <si>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</si>
  <si>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</si>
  <si>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</si>
  <si>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</si>
  <si>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</si>
  <si>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</si>
  <si>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</si>
  <si>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</si>
  <si>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</si>
  <si>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</si>
  <si>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</si>
  <si>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</si>
  <si>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</si>
  <si>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</si>
  <si>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</si>
  <si>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</si>
  <si>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</si>
  <si>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</si>
  <si>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</si>
  <si>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</si>
  <si>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</si>
  <si>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</si>
  <si>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</si>
  <si>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</si>
  <si>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</si>
  <si>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</si>
  <si>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</si>
  <si>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</si>
  <si>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</si>
  <si>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</si>
  <si>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</si>
  <si>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</si>
  <si>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</si>
  <si>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</si>
  <si>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</si>
  <si>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</si>
  <si>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</si>
  <si>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</si>
  <si>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</si>
  <si>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</si>
  <si>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</si>
  <si>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</si>
  <si>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</si>
  <si>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</si>
  <si>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</si>
  <si>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</si>
  <si>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</si>
  <si>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</si>
  <si>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</si>
  <si>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</si>
  <si>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</si>
  <si>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</si>
  <si>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</si>
  <si>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</si>
  <si>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</si>
  <si>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</si>
  <si>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</si>
  <si>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</si>
  <si>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</si>
  <si>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</si>
  <si>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</si>
  <si>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</si>
  <si>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</si>
  <si>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</si>
  <si>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</si>
  <si>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</si>
  <si>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</si>
  <si>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</si>
  <si>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</si>
  <si>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</si>
  <si>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</si>
  <si>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</si>
  <si>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</si>
  <si>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</si>
  <si>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</si>
  <si>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</si>
  <si>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</si>
  <si>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</si>
  <si>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</si>
  <si>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</si>
  <si>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</si>
  <si>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</si>
  <si>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</si>
  <si>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</si>
  <si>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</si>
  <si>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</si>
  <si>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</si>
  <si>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</si>
  <si>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</si>
  <si>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</si>
  <si>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</si>
  <si>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</si>
  <si>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 xml:space="preserve">site under access issue at night  located at Helton hotel
</t>
  </si>
  <si>
    <t xml:space="preserve"> PCM-20250215-00000830 </t>
  </si>
  <si>
    <t>LTE site still down and  site located in aramco area access issue need special permission</t>
  </si>
  <si>
    <t>PCM-20251121-00001195</t>
  </si>
  <si>
    <t xml:space="preserve">night access issue / USF area team will check morning </t>
  </si>
  <si>
    <t>PCM-20251122-00000121</t>
  </si>
  <si>
    <t>PCM-20251122-00000090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</si>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</sst>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A3" sqref="A3:XFD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320.23204085648467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45983.180466782411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45983.180466782411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45983.180466782411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45983.180466782411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45983.180466782411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45983.180466782411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45983.180466782411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45983.180466782411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45983.180466782411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45983.180466782411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45983.180466782411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45983.180466782411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45983.180466782411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45983.180466782411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45983.180466782411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45983.180466782411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45983.180466782411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45983.180466782411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45983.180466782411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45983.180466782411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45983.180466782411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45983.180466782411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45983.180466782411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45983.180466782411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45983.180466782411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45983.180466782411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45983.180466782411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45983.180466782411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45983.180466782411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45983.180466782411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45983.180466782411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45983.180466782411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45983.180466782411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45983.180466782411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45983.180466782411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45983.180466782411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45983.180466782411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45983.180466782411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45983.180466782411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45983.180466782411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45983.180466782411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45983.180466782411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45983.180466782411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45983.180466782411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45983.180466782411</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45983.180466782411</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69E74286-5983-43C0-82BF-238309007044}"/>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158.18062881944934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45983.180466782411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45983.180466782411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45983.180466782411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45983.180466782411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45983.180466782411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45983.180466782411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45983.180466782411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45983.180466782411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45983.180466782411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45983.180466782411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45983.180466782411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45983.180466782411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45983.180466782411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45983.180466782411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45983.180466782411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45983.180466782411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45983.180466782411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45983.180466782411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45983.180466782411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45983.180466782411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45983.180466782411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45983.180466782411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45983.180466782411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45983.180466782411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45983.180466782411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45983.180466782411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45983.180466782411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45983.180466782411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45983.180466782411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45983.180466782411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45983.180466782411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45983.180466782411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45983.180466782411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45983.180466782411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45983.180466782411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45983.180466782411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45983.180466782411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45983.180466782411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45983.180466782411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45983.180466782411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45983.180466782411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45983.180466782411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45983.180466782411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45983.180466782411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45983.180466782411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45983.180466782411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45983.180466782411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45983.180466782411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45983.180466782411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45983.180466782411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45983.180466782411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45983.180466782411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45983.180466782411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45983.180466782411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45983.180466782411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45983.180466782411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45983.180466782411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45983.180466782411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45983.180466782411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45983.180466782411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45983.180466782411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45983.180466782411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45983.180466782411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45983.180466782411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45983.180466782411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45983.180466782411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45983.180466782411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45983.180466782411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45983.180466782411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45983.180466782411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45983.180466782411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45983.180466782411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45983.180466782411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45983.180466782411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45983.180466782411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45983.180466782411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45983.180466782411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45983.180466782411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45983.180466782411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45983.180466782411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45983.180466782411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45983.180466782411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45983.180466782411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45983.180466782411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45983.180466782411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45983.180466782411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45983.180466782411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45983.180466782411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45983.180466782411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45983.180466782411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45983.180466782411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45983.180466782411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45983.180466782411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45983.180466782411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45983.180466782411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45983.180466782411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45983.180466782411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45983.180466782411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45983.180466782411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45983.180466782411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45983.180466782411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45983.180466782411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45983.180466782411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45983.180466782411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45983.180466782411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45983.180466782411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45983.180466782411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45983.180466782411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45983.180466782411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45983.180466782411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45983.180466782411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45983.180466782411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45983.180466782411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45983.180466782411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45983.180466782411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45983.180466782411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45983.180466782411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45983.180466782411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45983.180466782411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45983.180466782411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45983.180466782411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45983.180466782411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45983.180466782411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45983.180466782411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45983.180466782411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45983.180466782411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45983.180466782411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45983.180466782411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45983.180466782411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45983.180466782411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45983.180466782411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45983.180466782411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45983.180466782411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45983.180466782411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45983.180466782411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45983.180466782411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45983.180466782411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45983.180466782411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45983.180466782411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45983.180466782411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45983.180466782411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45983.180466782411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45983.180466782411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45983.180466782411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45983.180466782411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45983.180466782411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45983.180466782411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45983.180466782411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45983.180466782411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45983.180466782411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45983.180466782411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45983.180466782411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45983.180466782411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45983.180466782411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45983.180466782411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45983.180466782411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45983.180466782411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45983.180466782411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45983.180466782411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45983.180466782411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45983.180466782411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K5" sqref="K5"/>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39105</v>
      </c>
      <c r="B2" s="61" t="str">
        <f>IFERROR(VLOOKUP(D2,DB!A:K,11,0),"")</f>
        <v>R3</v>
      </c>
      <c r="C2" s="18">
        <v>2</v>
      </c>
      <c r="D2" s="18" t="s">
        <v>21110</v>
      </c>
      <c r="E2" s="18" t="s">
        <v>39100</v>
      </c>
      <c r="F2" s="20">
        <v>45983.120069444441</v>
      </c>
      <c r="G2" s="150">
        <f ca="1">IFERROR(NOW()-F2,"-")</f>
        <v>6.039733796933433E-2</v>
      </c>
      <c r="H2" s="22">
        <v>45983.110312500001</v>
      </c>
      <c r="I2" s="19" t="str">
        <f>IFERROR(VLOOKUP(D2,DB!A:F,6,0),"")</f>
        <v>SCECO</v>
      </c>
      <c r="J2" s="18" t="str">
        <f>IFERROR(VLOOKUP(D2,DB!A:G,7,0),"")</f>
        <v>Good</v>
      </c>
      <c r="K2" s="45" t="s">
        <v>39106</v>
      </c>
      <c r="L2" s="23" t="str">
        <f>IFERROR(VLOOKUP(D2,DB!A:I,9,0),"")</f>
        <v>Latis</v>
      </c>
    </row>
    <row r="3" spans="1:13" ht="15" customHeight="1">
      <c r="A3" s="19"/>
      <c r="B3" s="61" t="str">
        <f>IFERROR(VLOOKUP(D3,DB!A:K,11,0),"")</f>
        <v/>
      </c>
      <c r="C3" s="18"/>
      <c r="D3" s="18"/>
      <c r="E3" s="18"/>
      <c r="F3" s="20"/>
      <c r="G3" s="21">
        <f t="shared" ref="G2:G59" ca="1" si="0">IFERROR(NOW()-F3,"-")</f>
        <v>45983.180466782411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45983.180466782411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45983.180466782411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45983.180466782411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45983.180466782411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45983.180466782411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45983.180466782411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45983.180466782411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45983.180466782411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45983.180466782411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45983.180466782411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45983.180466782411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45983.180466782411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45983.180466782411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45983.180466782411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45983.180466782411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45983.180466782411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45983.180466782411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45983.180466782411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45983.180466782411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45983.180466782411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45983.180466782411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45983.180466782411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45983.180466782411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45983.180466782411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45983.180466782411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45983.180466782411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45983.180466782411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45983.180466782411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45983.180466782411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45983.180466782411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45983.180466782411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45983.180466782411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45983.180466782411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45983.180466782411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45983.180466782411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45983.180466782411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45983.180466782411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45983.180466782411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45983.180466782411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45983.180466782411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45983.180466782411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45983.180466782411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45983.180466782411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45983.180466782411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45983.180466782411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45983.180466782411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45983.180466782411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45983.180466782411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45983.180466782411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45983.180466782411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45983.180466782411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45983.180466782411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45983.180466782411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45983.180466782411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45983.180466782411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45983.180466782411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45983.180466782411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45983.180466782411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45983.180466782411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45983.180466782411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45983.180466782411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45983.180466782411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45983.180466782411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45983.180466782411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45983.180466782411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45983.180466782411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45983.180466782411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45983.180466782411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45983.180466782411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45983.180466782411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45983.180466782411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45983.180466782411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45983.180466782411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45983.180466782411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45983.180466782411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45983.180466782411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45983.180466782411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45983.180466782411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45983.180466782411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45983.180466782411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45983.180466782411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45983.180466782411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45983.180466782411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45983.180466782411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45983.180466782411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45983.180466782411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45983.180466782411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45983.180466782411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45983.180466782411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45983.180466782411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45983.180466782411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45983.180466782411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45983.180466782411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45983.180466782411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45983.180466782411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45983.180466782411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45983.180466782411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45983.180466782411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45983.180466782411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45983.180466782411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45983.180466782411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45983.180466782411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45983.180466782411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45983.180466782411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45983.180466782411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45983.180466782411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45983.180466782411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45983.180466782411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45983.180466782411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45983.180466782411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45983.180466782411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45983.180466782411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45983.180466782411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45983.180466782411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45983.180466782411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45983.180466782411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45983.180466782411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45983.180466782411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45983.180466782411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45983.180466782411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45983.180466782411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45983.180466782411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45983.180466782411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45983.180466782411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45983.180466782411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45983.180466782411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45983.180466782411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45983.180466782411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45983.180466782411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45983.180466782411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45983.180466782411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45983.180466782411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45983.180466782411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45983.180466782411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45983.180466782411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45983.180466782411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45983.180466782411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45983.180466782411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45983.180466782411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45983.180466782411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45983.180466782411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45983.180466782411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45983.180466782411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45983.180466782411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45983.180466782411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45983.180466782411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45983.180466782411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45983.180466782411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45983.180466782411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45983.180466782411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45983.180466782411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45983.180466782411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45983.180466782411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45983.180466782411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45983.180466782411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45983.180466782411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45983.180466782411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45983.180466782411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45983.180466782411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45983.180466782411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45983.180466782411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45983.180466782411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45983.180466782411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45983.180466782411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45983.180466782411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45983.180466782411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45983.180466782411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45983.180466782411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45983.180466782411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45983.180466782411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45983.180466782411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45983.180466782411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45983.180466782411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45983.180466782411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45983.180466782411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45983.180466782411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45983.180466782411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45983.180466782411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45983.180466782411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45983.180466782411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45983.180466782411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45983.180466782411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45983.180466782411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45983.180466782411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45983.180466782411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45983.180466782411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45983.180466782411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45983.180466782411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45983.180466782411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45983.180466782411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45983.180466782411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45983.180466782411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45983.180466782411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45983.180466782411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45983.180466782411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45983.180466782411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45983.180466782411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45983.180466782411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45983.180466782411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45983.180466782411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45983.180466782411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45983.180466782411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45983.180466782411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45983.180466782411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45983.180466782411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45983.180466782411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45983.180466782411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45983.180466782411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45983.180466782411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45983.180466782411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45983.180466782411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45983.180466782411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45983.180466782411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45983.180466782411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45983.180466782411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45983.180466782411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45983.180466782411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45983.180466782411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45983.180466782411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45983.180466782411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45983.180466782411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45983.180466782411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45983.180466782411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45983.180466782411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45983.180466782411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45983.180466782411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45983.180466782411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45983.180466782411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45983.180466782411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45983.180466782411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45983.180466782411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45983.180466782411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45983.180466782411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45983.180466782411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45983.180466782411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45983.180466782411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45983.180466782411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45983.180466782411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45983.180466782411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45983.180466782411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45983.180466782411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45983.180466782411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45983.180466782411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45983.180466782411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45983.180466782411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45983.180466782411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45983.180466782411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45983.180466782411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45983.180466782411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45983.180466782411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45983.180466782411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45983.180466782411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45983.180466782411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45983.180466782411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45983.180466782411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45983.180466782411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45983.180466782411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45983.180466782411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45983.180466782411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45983.180466782411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45983.180466782411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45983.180466782411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45983.180466782411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45983.180466782411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45983.180466782411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45983.180466782411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45983.180466782411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45983.180466782411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45983.180466782411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45983.180466782411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45983.180466782411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45983.180466782411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45983.180466782411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45983.180466782411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45983.180466782411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45983.180466782411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45983.180466782411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45983.180466782411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45983.180466782411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45983.180466782411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45983.180466782411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45983.180466782411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45983.180466782411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45983.180466782411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45983.180466782411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45983.180466782411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45983.180466782411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45983.180466782411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45983.180466782411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45983.180466782411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45983.180466782411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45983.180466782411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45983.180466782411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45983.180466782411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45983.180466782411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45983.180466782411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45983.180466782411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45983.180466782411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45983.180466782411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45983.180466782411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45983.180466782411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45983.180466782411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45983.180466782411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45983.180466782411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45983.180466782411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45983.180466782411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45983.180466782411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45983.180466782411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45983.180466782411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45983.180466782411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45983.180466782411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45983.180466782411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45983.180466782411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45983.180466782411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45983.180466782411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45983.180466782411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45983.180466782411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45983.180466782411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45983.180466782411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45983.180466782411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45983.180466782411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45983.180466782411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45983.180466782411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45983.180466782411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45983.180466782411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45983.180466782411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45983.180466782411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45983.180466782411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45983.180466782411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45983.180466782411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45983.180466782411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45983.180466782411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45983.180466782411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45983.180466782411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45983.180466782411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45983.180466782411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45983.180466782411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45983.180466782411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45983.180466782411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45983.180466782411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45983.180466782411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45983.180466782411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45983.180466782411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45983.180466782411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45983.180466782411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45983.180466782411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45983.180466782411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45983.180466782411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45983.180466782411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45983.180466782411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45983.180466782411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45983.180466782411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45983.180466782411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45983.180466782411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45983.180466782411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45983.180466782411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45983.180466782411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45983.180466782411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45983.180466782411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45983.180466782411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45983.180466782411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45983.180466782411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45983.180466782411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45983.180466782411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45983.180466782411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45983.180466782411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45983.180466782411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45983.180466782411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45983.180466782411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45983.180466782411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45983.180466782411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45983.180466782411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45983.180466782411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45983.180466782411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45983.180466782411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45983.180466782411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45983.180466782411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45983.180466782411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45983.180466782411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45983.180466782411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45983.180466782411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45983.180466782411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45983.180466782411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45983.180466782411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45983.180466782411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45983.180466782411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45983.180466782411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45983.180466782411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45983.180466782411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45983.180466782411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45983.180466782411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45983.180466782411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45983.180466782411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45983.180466782411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45983.180466782411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45983.180466782411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45983.180466782411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45983.180466782411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45983.180466782411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45983.180466782411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45983.180466782411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45983.180466782411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45983.180466782411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45983.180466782411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45983.180466782411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45983.180466782411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45983.180466782411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45983.180466782411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45983.180466782411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45983.180466782411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45983.180466782411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45983.180466782411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45983.180466782411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45983.180466782411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45983.180466782411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45983.180466782411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45983.180466782411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45983.180466782411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45983.180466782411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45983.180466782411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45983.180466782411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45983.180466782411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45983.180466782411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45983.180466782411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45983.180466782411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45983.180466782411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45983.180466782411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45983.180466782411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45983.180466782411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45983.180466782411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45983.180466782411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45983.180466782411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45983.180466782411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45983.180466782411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45983.180466782411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45983.180466782411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45983.180466782411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45983.180466782411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45983.180466782411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45983.180466782411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45983.180466782411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45983.180466782411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45983.180466782411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45983.180466782411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45983.180466782411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45983.180466782411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45983.180466782411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45983.180466782411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45983.180466782411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45983.180466782411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45983.180466782411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45983.180466782411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45983.180466782411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45983.180466782411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45983.180466782411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45983.180466782411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45983.180466782411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45983.180466782411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45983.180466782411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45983.180466782411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45983.180466782411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45983.180466782411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45983.180466782411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45983.180466782411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45983.180466782411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45983.180466782411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45983.180466782411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45983.180466782411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45983.180466782411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45983.180466782411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45983.180466782411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45983.180466782411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45983.180466782411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45983.180466782411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45983.180466782411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45983.180466782411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45983.180466782411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45983.180466782411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45983.180466782411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45983.180466782411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45983.180466782411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45983.180466782411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45983.180466782411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45983.180466782411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45983.180466782411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45983.180466782411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45983.180466782411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45983.180466782411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45983.180466782411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45983.180466782411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45983.180466782411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45983.180466782411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45983.180466782411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45983.180466782411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45983.180466782411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45983.180466782411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45983.180466782411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45983.180466782411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45983.180466782411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45983.180466782411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45983.180466782411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45983.180466782411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45983.180466782411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45983.180466782411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45983.180466782411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45983.180466782411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45983.180466782411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45983.180466782411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45983.180466782411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45983.180466782411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45983.180466782411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45983.180466782411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45983.180466782411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45983.180466782411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45983.180466782411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45983.180466782411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45983.180466782411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45983.180466782411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45983.180466782411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45983.180466782411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45983.180466782411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45983.180466782411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45983.180466782411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45983.180466782411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45983.180466782411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45983.180466782411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45983.180466782411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45983.180466782411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45983.180466782411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45983.180466782411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45983.180466782411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45983.180466782411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45983.180466782411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45983.180466782411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45983.180466782411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45983.180466782411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45983.180466782411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45983.180466782411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45983.180466782411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45983.180466782411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45983.180466782411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45983.180466782411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45983.180466782411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45983.180466782411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45983.180466782411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45983.180466782411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45983.180466782411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45983.180466782411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45983.180466782411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45983.180466782411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45983.180466782411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45983.180466782411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45983.180466782411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45983.180466782411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45983.180466782411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45983.180466782411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45983.180466782411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45983.180466782411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45983.180466782411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45983.180466782411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45983.180466782411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45983.180466782411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45983.180466782411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45983.180466782411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45983.180466782411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45983.180466782411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45983.180466782411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45983.180466782411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45983.180466782411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45983.180466782411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45983.180466782411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45983.180466782411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45983.180466782411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45983.180466782411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45983.180466782411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45983.180466782411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45983.180466782411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45983.180466782411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45983.180466782411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45983.180466782411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45983.180466782411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45983.180466782411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45983.180466782411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45983.180466782411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45983.180466782411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45983.180466782411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45983.180466782411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45983.180466782411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45983.180466782411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45983.180466782411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45983.180466782411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45983.180466782411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45983.180466782411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45983.180466782411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45983.180466782411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45983.180466782411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45983.180466782411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45983.180466782411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45983.180466782411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45983.180466782411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45983.180466782411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45983.180466782411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45983.180466782411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45983.180466782411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45983.180466782411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45983.180466782411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45983.180466782411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45983.180466782411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45983.180466782411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45983.180466782411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45983.180466782411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45983.180466782411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45983.180466782411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45983.180466782411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45983.180466782411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45983.180466782411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45983.180466782411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45983.180466782411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45983.180466782411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45983.180466782411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45983.180466782411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45983.180466782411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45983.180466782411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45983.180466782411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45983.180466782411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45983.180466782411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45983.180466782411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45983.180466782411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45983.180466782411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45983.180466782411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45983.180466782411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45983.180466782411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45983.180466782411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45983.180466782411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45983.180466782411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45983.180466782411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45983.180466782411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45983.180466782411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45983.180466782411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45983.180466782411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45983.180466782411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45983.180466782411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45983.180466782411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45983.180466782411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45983.180466782411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45983.180466782411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45983.180466782411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45983.180466782411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45983.180466782411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45983.180466782411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45983.180466782411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45983.180466782411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45983.180466782411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45983.180466782411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45983.180466782411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45983.180466782411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45983.180466782411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45983.180466782411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45983.180466782411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45983.180466782411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45983.180466782411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45983.180466782411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45983.180466782411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45983.180466782411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45983.180466782411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45983.180466782411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45983.180466782411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45983.180466782411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45983.180466782411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45983.180466782411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45983.180466782411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45983.180466782411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45983.180466782411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45983.180466782411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45983.180466782411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45983.180466782411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45983.180466782411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45983.180466782411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45983.180466782411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45983.180466782411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45983.180466782411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45983.180466782411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45983.180466782411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45983.180466782411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45983.180466782411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45983.180466782411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45983.180466782411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45983.180466782411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45983.180466782411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45983.180466782411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45983.180466782411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45983.180466782411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45983.180466782411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45983.180466782411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45983.180466782411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45983.180466782411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45983.180466782411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45983.180466782411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45983.180466782411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45983.180466782411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45983.180466782411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45983.180466782411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45983.180466782411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45983.180466782411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45983.180466782411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45983.180466782411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45983.180466782411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45983.180466782411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45983.180466782411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45983.180466782411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45983.180466782411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45983.180466782411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45983.180466782411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45983.180466782411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45983.180466782411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45983.180466782411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45983.180466782411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45983.180466782411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45983.180466782411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45983.180466782411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45983.180466782411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45983.180466782411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45983.180466782411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45983.180466782411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45983.180466782411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45983.180466782411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45983.180466782411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45983.180466782411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45983.180466782411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45983.180466782411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45983.180466782411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45983.180466782411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45983.180466782411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45983.180466782411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45983.180466782411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45983.180466782411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45983.180466782411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45983.180466782411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45983.180466782411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45983.180466782411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45983.180466782411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45983.180466782411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45983.180466782411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45983.180466782411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45983.180466782411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45983.180466782411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45983.180466782411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45983.180466782411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45983.180466782411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45983.180466782411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45983.180466782411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45983.180466782411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45983.180466782411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45983.180466782411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45983.180466782411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45983.180466782411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45983.180466782411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45983.180466782411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45983.180466782411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45983.180466782411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45983.180466782411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45983.180466782411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45983.180466782411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45983.180466782411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45983.180466782411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45983.180466782411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45983.180466782411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45983.180466782411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45983.180466782411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45983.180466782411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45983.180466782411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45983.180466782411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45983.180466782411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45983.180466782411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45983.180466782411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45983.180466782411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45983.180466782411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45983.180466782411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45983.180466782411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45983.180466782411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45983.180466782411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45983.180466782411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45983.180466782411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45983.180466782411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45983.180466782411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45983.180466782411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45983.180466782411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45983.180466782411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45983.180466782411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45983.180466782411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45983.180466782411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45983.180466782411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45983.180466782411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45983.180466782411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45983.180466782411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45983.180466782411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45983.180466782411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45983.180466782411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45983.180466782411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45983.180466782411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45983.180466782411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45983.180466782411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45983.180466782411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45983.180466782411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45983.180466782411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45983.180466782411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45983.180466782411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45983.180466782411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45983.180466782411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45983.180466782411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45983.180466782411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45983.180466782411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45983.180466782411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45983.180466782411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45983.180466782411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45983.180466782411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45983.180466782411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45983.180466782411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45983.180466782411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45983.180466782411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45983.180466782411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45983.180466782411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45983.180466782411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45983.180466782411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45983.180466782411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45983.180466782411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45983.180466782411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45983.180466782411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45983.180466782411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45983.180466782411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45983.180466782411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45983.180466782411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45983.180466782411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45983.180466782411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45983.180466782411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45983.180466782411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45983.180466782411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45983.180466782411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45983.180466782411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45983.180466782411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45983.180466782411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45983.180466782411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45983.180466782411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45983.180466782411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45983.180466782411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45983.180466782411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45983.180466782411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45983.180466782411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45983.180466782411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45983.180466782411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45983.180466782411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45983.180466782411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45983.180466782411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45983.180466782411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45983.180466782411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45983.180466782411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45983.180466782411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45983.180466782411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45983.180466782411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45983.180466782411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45983.180466782411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45983.180466782411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45983.180466782411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45983.180466782411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45983.180466782411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45983.180466782411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45983.180466782411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45983.180466782411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45983.180466782411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45983.180466782411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45983.180466782411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45983.180466782411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45983.180466782411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45983.180466782411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45983.180466782411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45983.180466782411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45983.180466782411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45983.180466782411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45983.180466782411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45983.180466782411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45983.180466782411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45983.180466782411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45983.180466782411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45983.180466782411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45983.180466782411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45983.180466782411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45983.180466782411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45983.180466782411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45983.180466782411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45983.180466782411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45983.180466782411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45983.180466782411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45983.180466782411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45983.180466782411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45983.180466782411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45983.180466782411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45983.180466782411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45983.180466782411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45983.180466782411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45983.180466782411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45983.180466782411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45983.180466782411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45983.180466782411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45983.180466782411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45983.180466782411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45983.180466782411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45983.180466782411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45983.180466782411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45983.180466782411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45983.180466782411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45983.180466782411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45983.180466782411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45983.180466782411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45983.180466782411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45983.180466782411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45983.180466782411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45983.180466782411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45983.180466782411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45983.180466782411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45983.180466782411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45983.180466782411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45983.180466782411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45983.180466782411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45983.180466782411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45983.180466782411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45983.180466782411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45983.180466782411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45983.180466782411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45983.180466782411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45983.180466782411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45983.180466782411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45983.180466782411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45983.180466782411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45983.180466782411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45983.180466782411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45983.180466782411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45983.180466782411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45983.180466782411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45983.180466782411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45983.180466782411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45983.180466782411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45983.180466782411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45983.180466782411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45983.180466782411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45983.180466782411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45983.180466782411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45983.180466782411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45983.180466782411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45983.180466782411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45983.180466782411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45983.180466782411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45983.180466782411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45983.180466782411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45983.180466782411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45983.180466782411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45983.180466782411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45983.180466782411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45983.180466782411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45983.180466782411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45983.180466782411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45983.180466782411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45983.180466782411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45983.180466782411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45983.180466782411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45983.180466782411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45983.180466782411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45983.180466782411</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279.69974918981461</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20" ca="1" si="0">IFERROR(NOW()-F3,"")</f>
        <v>0.19643900463415775</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38898</v>
      </c>
      <c r="E4" s="94" t="s">
        <v>39021</v>
      </c>
      <c r="F4" s="95">
        <v>45983.120532407411</v>
      </c>
      <c r="G4" s="96">
        <f t="shared" ca="1" si="0"/>
        <v>5.9934375000011642E-2</v>
      </c>
      <c r="H4" s="95">
        <v>45983.076435185183</v>
      </c>
      <c r="I4" s="113" t="str">
        <f>IFERROR(VLOOKUP(D4,DB!A:F,6,0),"")</f>
        <v>Generator-SG</v>
      </c>
      <c r="J4" s="113" t="str">
        <f>IFERROR(VLOOKUP(D4,DB!A:G,7,0),"")</f>
        <v>Dead</v>
      </c>
      <c r="K4" s="97" t="s">
        <v>39110</v>
      </c>
      <c r="L4" s="91" t="str">
        <f>IFERROR(VLOOKUP(D4,DB!A:I,9,0),"")</f>
        <v>Latis</v>
      </c>
    </row>
    <row r="5" spans="1:16" ht="15" customHeight="1">
      <c r="A5" s="113" t="s">
        <v>39112</v>
      </c>
      <c r="B5" s="113" t="str">
        <f>IFERROR(VLOOKUP(D5,DB!A:K,11,0),"")</f>
        <v>R4</v>
      </c>
      <c r="C5" s="93">
        <v>1</v>
      </c>
      <c r="D5" s="91" t="s">
        <v>36585</v>
      </c>
      <c r="E5" s="94" t="s">
        <v>39021</v>
      </c>
      <c r="F5" s="95">
        <v>45983.097094907411</v>
      </c>
      <c r="G5" s="96">
        <f t="shared" ca="1" si="0"/>
        <v>8.3371875000011642E-2</v>
      </c>
      <c r="H5" s="95">
        <v>45983.076423611114</v>
      </c>
      <c r="I5" s="113" t="str">
        <f>IFERROR(VLOOKUP(D5,DB!A:F,6,0),"")</f>
        <v>Generator-SG</v>
      </c>
      <c r="J5" s="113" t="str">
        <f>IFERROR(VLOOKUP(D5,DB!A:G,7,0),"")</f>
        <v>Vandalized</v>
      </c>
      <c r="K5" s="97" t="s">
        <v>39110</v>
      </c>
      <c r="L5" s="91" t="str">
        <f>IFERROR(VLOOKUP(D5,DB!A:I,9,0),"")</f>
        <v>Latis</v>
      </c>
    </row>
    <row r="6" spans="1:16" ht="15" customHeight="1">
      <c r="A6" s="113"/>
      <c r="B6" s="113" t="str">
        <f>IFERROR(VLOOKUP(D6,DB!A:K,11,0),"")</f>
        <v/>
      </c>
      <c r="C6" s="93"/>
      <c r="D6" s="91"/>
      <c r="E6" s="94"/>
      <c r="F6" s="95"/>
      <c r="G6" s="96">
        <f t="shared" ca="1" si="0"/>
        <v>45983.180466782411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45983.180466782411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45983.180466782411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45983.180466782411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45983.180466782411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45983.180466782411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45983.180466782411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45983.180466782411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45983.180466782411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45983.180466782411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45983.180466782411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45983.180466782411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45983.180466782411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45983.180466782411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45983.180466782411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ref="G21:G84" ca="1" si="1">IFERROR(NOW()-F21,"")</f>
        <v>45983.180466782411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45983.180466782411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45983.180466782411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45983.180466782411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45983.180466782411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45983.180466782411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45983.180466782411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45983.180466782411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45983.180466782411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45983.180466782411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45983.180466782411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45983.180466782411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45983.180466782411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45983.180466782411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45983.180466782411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45983.180466782411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45983.180466782411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45983.180466782411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45983.180466782411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45983.180466782411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45983.180466782411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45983.180466782411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45983.180466782411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45983.180466782411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45983.180466782411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45983.180466782411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45983.180466782411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45983.180466782411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45983.180466782411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45983.180466782411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45983.180466782411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45983.180466782411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45983.180466782411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45983.180466782411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45983.180466782411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45983.180466782411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45983.180466782411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45983.180466782411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45983.180466782411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45983.180466782411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45983.180466782411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45983.180466782411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45983.180466782411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45983.180466782411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45983.180466782411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45983.180466782411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45983.180466782411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45983.180466782411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45983.180466782411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45983.180466782411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45983.180466782411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45983.180466782411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45983.180466782411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45983.180466782411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45983.180466782411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45983.180466782411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45983.180466782411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45983.180466782411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45983.180466782411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45983.180466782411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45983.180466782411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45983.180466782411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45983.180466782411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45983.180466782411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ref="G85:G148" ca="1" si="2">IFERROR(NOW()-F85,"")</f>
        <v>45983.180466782411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45983.180466782411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45983.180466782411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45983.180466782411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45983.180466782411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45983.180466782411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45983.180466782411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45983.180466782411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45983.180466782411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45983.180466782411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45983.180466782411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45983.180466782411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45983.180466782411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45983.180466782411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45983.180466782411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45983.180466782411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45983.180466782411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45983.180466782411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45983.180466782411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45983.180466782411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45983.180466782411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45983.180466782411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45983.180466782411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45983.180466782411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45983.180466782411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45983.180466782411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45983.180466782411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45983.180466782411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45983.180466782411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45983.180466782411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45983.180466782411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45983.180466782411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45983.180466782411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45983.180466782411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45983.180466782411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45983.180466782411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45983.180466782411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45983.180466782411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45983.180466782411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45983.180466782411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45983.180466782411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45983.180466782411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45983.180466782411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45983.180466782411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45983.180466782411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45983.180466782411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45983.180466782411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45983.180466782411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45983.180466782411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45983.180466782411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45983.180466782411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45983.180466782411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45983.180466782411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45983.180466782411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45983.180466782411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45983.180466782411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45983.180466782411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45983.180466782411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45983.180466782411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45983.180466782411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45983.180466782411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45983.180466782411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45983.180466782411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45983.180466782411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ref="G149:G212" ca="1" si="3">IFERROR(NOW()-F149,"")</f>
        <v>45983.180466782411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45983.180466782411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45983.180466782411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45983.180466782411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45983.180466782411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45983.180466782411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45983.180466782411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45983.180466782411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45983.180466782411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45983.180466782411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45983.180466782411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45983.180466782411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45983.180466782411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45983.180466782411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45983.180466782411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45983.180466782411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45983.180466782411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45983.180466782411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45983.180466782411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45983.180466782411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45983.180466782411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45983.180466782411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45983.180466782411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45983.180466782411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45983.180466782411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45983.180466782411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45983.180466782411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45983.180466782411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45983.180466782411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45983.180466782411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45983.180466782411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45983.180466782411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45983.180466782411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45983.180466782411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45983.180466782411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45983.180466782411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45983.180466782411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45983.180466782411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45983.180466782411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45983.180466782411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45983.180466782411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45983.180466782411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45983.180466782411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45983.180466782411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45983.180466782411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45983.180466782411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45983.180466782411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45983.180466782411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45983.180466782411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45983.180466782411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45983.180466782411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45983.180466782411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45983.180466782411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45983.180466782411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45983.180466782411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45983.180466782411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45983.180466782411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45983.180466782411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45983.180466782411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45983.180466782411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45983.180466782411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45983.180466782411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45983.180466782411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45983.180466782411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ref="G213:G276" ca="1" si="4">IFERROR(NOW()-F213,"")</f>
        <v>45983.180466782411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45983.180466782411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45983.180466782411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45983.180466782411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45983.180466782411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45983.180466782411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45983.180466782411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45983.180466782411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45983.180466782411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45983.180466782411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45983.180466782411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45983.180466782411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45983.180466782411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45983.180466782411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45983.180466782411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45983.180466782411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45983.180466782411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45983.180466782411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45983.180466782411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45983.180466782411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45983.180466782411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45983.180466782411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45983.180466782411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45983.180466782411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45983.180466782411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45983.180466782411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45983.180466782411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45983.180466782411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45983.180466782411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45983.180466782411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45983.180466782411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45983.180466782411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45983.180466782411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45983.180466782411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45983.180466782411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45983.180466782411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45983.180466782411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45983.180466782411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45983.180466782411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45983.180466782411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45983.180466782411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45983.180466782411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45983.180466782411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45983.180466782411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45983.180466782411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45983.180466782411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45983.180466782411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45983.180466782411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45983.180466782411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45983.180466782411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45983.180466782411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45983.180466782411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45983.180466782411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45983.180466782411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45983.180466782411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45983.180466782411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45983.180466782411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45983.180466782411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45983.180466782411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45983.180466782411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45983.180466782411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45983.180466782411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45983.180466782411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45983.180466782411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ref="G277:G340" ca="1" si="5">IFERROR(NOW()-F277,"")</f>
        <v>45983.180466782411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45983.180466782411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45983.180466782411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45983.180466782411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45983.180466782411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45983.180466782411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45983.180466782411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45983.180466782411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45983.180466782411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45983.180466782411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45983.180466782411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45983.180466782411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45983.180466782411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45983.180466782411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45983.180466782411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45983.180466782411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45983.180466782411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45983.180466782411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45983.180466782411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45983.180466782411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45983.180466782411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45983.180466782411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45983.180466782411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45983.180466782411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45983.180466782411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45983.180466782411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45983.180466782411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45983.180466782411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45983.180466782411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45983.180466782411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45983.180466782411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45983.180466782411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45983.180466782411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45983.180466782411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45983.180466782411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45983.180466782411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45983.180466782411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45983.180466782411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45983.180466782411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45983.180466782411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45983.180466782411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45983.180466782411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45983.180466782411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45983.180466782411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45983.180466782411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45983.180466782411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45983.180466782411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45983.180466782411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45983.180466782411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45983.180466782411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45983.180466782411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45983.180466782411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45983.180466782411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45983.180466782411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45983.180466782411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45983.180466782411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45983.180466782411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45983.180466782411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45983.180466782411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45983.180466782411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45983.180466782411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45983.180466782411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45983.180466782411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45983.180466782411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ref="G341:G404" ca="1" si="6">IFERROR(NOW()-F341,"")</f>
        <v>45983.180466782411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45983.180466782411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45983.180466782411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45983.180466782411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45983.180466782411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45983.180466782411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45983.180466782411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45983.180466782411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45983.180466782411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45983.180466782411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45983.180466782411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45983.180466782411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45983.180466782411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45983.180466782411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45983.180466782411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45983.180466782411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45983.180466782411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45983.180466782411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45983.180466782411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45983.180466782411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45983.180466782411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45983.180466782411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45983.180466782411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45983.180466782411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45983.180466782411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45983.180466782411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45983.180466782411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45983.180466782411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45983.180466782411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45983.180466782411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45983.180466782411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45983.180466782411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45983.180466782411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45983.180466782411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45983.180466782411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45983.180466782411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45983.180466782411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45983.180466782411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45983.180466782411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45983.180466782411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45983.180466782411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45983.180466782411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45983.180466782411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45983.180466782411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45983.180466782411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45983.180466782411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45983.180466782411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45983.180466782411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45983.180466782411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45983.180466782411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45983.180466782411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45983.180466782411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45983.180466782411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45983.180466782411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45983.180466782411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45983.180466782411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45983.180466782411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45983.180466782411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45983.180466782411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45983.180466782411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45983.180466782411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45983.180466782411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45983.180466782411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45983.180466782411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ref="G405:G450" ca="1" si="7">IFERROR(NOW()-F405,"")</f>
        <v>45983.180466782411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45983.180466782411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45983.180466782411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45983.180466782411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45983.180466782411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45983.180466782411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45983.180466782411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45983.180466782411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45983.180466782411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45983.180466782411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45983.180466782411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45983.180466782411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45983.180466782411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45983.180466782411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45983.180466782411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45983.180466782411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45983.180466782411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45983.180466782411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45983.180466782411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45983.180466782411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45983.180466782411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45983.180466782411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45983.180466782411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45983.180466782411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45983.180466782411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45983.180466782411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45983.180466782411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45983.180466782411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45983.180466782411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45983.180466782411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45983.180466782411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45983.180466782411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45983.180466782411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45983.180466782411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45983.180466782411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45983.180466782411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45983.180466782411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45983.180466782411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45983.180466782411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45983.180466782411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45983.180466782411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45983.180466782411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45983.180466782411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45983.180466782411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45983.180466782411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45983.180466782411</v>
      </c>
      <c r="H450" s="95"/>
      <c r="I450" s="113" t="str">
        <f>IFERROR(VLOOKUP(D450,DB!A:F,6,0),"")</f>
        <v/>
      </c>
      <c r="J450" s="113" t="str">
        <f>IFERROR(VLOOKUP(D450,DB!A:G,7,0),"")</f>
        <v/>
      </c>
      <c r="K450" s="97"/>
      <c r="L450" s="91" t="str">
        <f>IFERROR(VLOOKUP(D450,DB!A:I,9,0),"")</f>
        <v/>
      </c>
    </row>
  </sheetData>
  <dataValidations count="2">
    <dataValidation allowBlank="1" showInputMessage="1" showErrorMessage="1" sqref="E1" xr:uid="{A4F81451-56CC-4543-9497-104C4E44EE4B}"/>
    <dataValidation type="list" allowBlank="1" showInputMessage="1" showErrorMessage="1" sqref="E2:E4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workbookViewId="0">
      <selection activeCell="K23" sqref="K2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91.348406597222493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56.991589467594167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34.519355671298399</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5.6656635416729841</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1.8071681712972349</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39100</v>
      </c>
      <c r="F7" s="128">
        <v>45982.768553240741</v>
      </c>
      <c r="G7" s="111">
        <f ca="1">IFERROR(NOW()-F7,"")</f>
        <v>0.41191354166949168</v>
      </c>
      <c r="H7" s="128">
        <v>45982.753275462965</v>
      </c>
      <c r="I7" s="109" t="str">
        <f>IFERROR(VLOOKUP(D7,DB!A:F,6,0),"")</f>
        <v>SCECO</v>
      </c>
      <c r="J7" s="109" t="str">
        <f>IFERROR(VLOOKUP(D7,DB!A:G,7,0),"")</f>
        <v>Good</v>
      </c>
      <c r="K7" s="109" t="s">
        <v>39124</v>
      </c>
      <c r="L7" s="109" t="str">
        <f>IFERROR(VLOOKUP(D7,DB!A:I,9,0),"")</f>
        <v>Latis</v>
      </c>
    </row>
    <row r="8" spans="1:13">
      <c r="A8" s="109" t="s">
        <v>39125</v>
      </c>
      <c r="B8" s="109" t="str">
        <f>IFERROR(VLOOKUP(D8,DB!A:K,11,0),"")</f>
        <v>R5</v>
      </c>
      <c r="C8" s="109">
        <v>1</v>
      </c>
      <c r="D8" s="109" t="s">
        <v>15237</v>
      </c>
      <c r="E8" s="109" t="s">
        <v>39021</v>
      </c>
      <c r="F8" s="128">
        <v>45982.864016203705</v>
      </c>
      <c r="G8" s="111">
        <f ca="1">IFERROR(NOW()-F8,"")</f>
        <v>0.31645057870628079</v>
      </c>
      <c r="H8" s="128">
        <v>45982.843182870369</v>
      </c>
      <c r="I8" s="109" t="str">
        <f>IFERROR(VLOOKUP(D8,DB!A:F,6,0),"")</f>
        <v>SCECO</v>
      </c>
      <c r="J8" s="109" t="str">
        <f>IFERROR(VLOOKUP(D8,DB!A:G,7,0),"")</f>
        <v>Dead</v>
      </c>
      <c r="K8" s="109" t="s">
        <v>39126</v>
      </c>
      <c r="L8" s="109" t="str">
        <f>IFERROR(VLOOKUP(D8,DB!A:I,9,0),"")</f>
        <v>Latis</v>
      </c>
    </row>
    <row r="9" spans="1:13">
      <c r="A9" s="109"/>
      <c r="B9" s="109" t="str">
        <f>IFERROR(VLOOKUP(D9,DB!A:K,11,0),"")</f>
        <v/>
      </c>
      <c r="C9" s="109"/>
      <c r="D9" s="109"/>
      <c r="E9" s="109"/>
      <c r="F9" s="109"/>
      <c r="G9" s="111">
        <f ca="1">IFERROR(NOW()-F9,"")</f>
        <v>45983.180466782411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45983.180466782411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45983.180466782411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45983.180466782411</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45983.180466782411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45983.180466782411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45983.180466782411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45983.180466782411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45983.180466782411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45983.180466782411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45983.180466782411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45983.180466782411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45983.180466782411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45983.180466782411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45983.180466782411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45983.180466782411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45983.180466782411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45983.180466782411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45983.180466782411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45983.180466782411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45983.180466782411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45983.180466782411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45983.180466782411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45983.180466782411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45983.180466782411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45983.180466782411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45983.180466782411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45983.180466782411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45983.180466782411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45983.180466782411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45983.180466782411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45983.180466782411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45983.180466782411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45983.180466782411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45983.180466782411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45983.180466782411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45983.180466782411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45983.180466782411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45983.180466782411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45983.180466782411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45983.180466782411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45983.180466782411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45983.180466782411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45983.180466782411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45983.180466782411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45983.180466782411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45983.180466782411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45983.180466782411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45983.180466782411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45983.180466782411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45983.180466782411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45983.180466782411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45983.180466782411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45983.180466782411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45983.180466782411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45983.180466782411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45983.180466782411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45983.180466782411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45983.180466782411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45983.180466782411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45983.180466782411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45983.180466782411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45983.180466782411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45983.180466782411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45983.180466782411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45983.180466782411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45983.180466782411</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45983.180466782411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45983.180466782411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45983.180466782411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45983.180466782411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45983.180466782411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45983.180466782411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45983.180466782411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45983.180466782411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45983.180466782411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45983.180466782411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45983.180466782411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45983.180466782411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45983.180466782411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45983.180466782411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45983.180466782411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45983.180466782411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45983.180466782411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45983.180466782411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45983.180466782411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45983.180466782411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45983.180466782411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45983.180466782411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45983.180466782411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45983.180466782411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45983.180466782411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45983.180466782411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45983.180466782411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45983.180466782411</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K10" sqref="K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45983.180466782411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45983.180466782411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45983.180466782411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45983.180466782411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45983.180466782411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45983.180466782411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45983.180466782411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45983.180466782411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45983.180466782411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45983.180466782411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45983.180466782411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45983.180466782411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45983.180466782411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45983.180466782411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45983.180466782411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45983.180466782411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45983.180466782411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45983.180466782411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45983.180466782411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45983.180466782411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45983.180466782411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45983.180466782411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45983.180466782411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45983.180466782411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45983.180466782411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45983.180466782411</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2025-11-22T01:20:58Z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